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22. CENSO\2022\series\9. Características económicas\"/>
    </mc:Choice>
  </mc:AlternateContent>
  <bookViews>
    <workbookView xWindow="0" yWindow="0" windowWidth="20490" windowHeight="7050" tabRatio="705" activeTab="1"/>
  </bookViews>
  <sheets>
    <sheet name="Carátula" sheetId="20" r:id="rId1"/>
    <sheet name="Índice" sheetId="19" r:id="rId2"/>
    <sheet name="Cuadro 7" sheetId="1" r:id="rId3"/>
    <sheet name="Cuadro 7.1" sheetId="2" r:id="rId4"/>
    <sheet name="Cuadro 7.2" sheetId="3" r:id="rId5"/>
    <sheet name="Cuadro 7.3" sheetId="4" r:id="rId6"/>
    <sheet name="Cuadro 7.4" sheetId="5" r:id="rId7"/>
    <sheet name="Cuadro 7.5" sheetId="6" r:id="rId8"/>
    <sheet name="Cuadro 7.6" sheetId="7" r:id="rId9"/>
    <sheet name="Cuadro 7.7" sheetId="8" r:id="rId10"/>
    <sheet name="Cuadro 7.8" sheetId="9" r:id="rId11"/>
    <sheet name="Cuadro 7.9" sheetId="10" r:id="rId12"/>
    <sheet name="Cuadro 7.10" sheetId="11" r:id="rId13"/>
    <sheet name="Cuadro 7.11" sheetId="12" r:id="rId14"/>
    <sheet name="Cuadro 7.12" sheetId="13" r:id="rId15"/>
    <sheet name="Cuadro 7.13" sheetId="14" r:id="rId16"/>
    <sheet name="Cuadro 7.14" sheetId="15" r:id="rId17"/>
    <sheet name="Cuadro 7.15" sheetId="16" r:id="rId18"/>
    <sheet name="Cuadro 7.16" sheetId="17" r:id="rId19"/>
    <sheet name="Cuadro 7.17" sheetId="18" r:id="rId20"/>
  </sheets>
  <definedNames>
    <definedName name="Cuadro_1.6._Provincia_de__Tucumán._Población_de_14_años_y_más_en_viviendas_particulares__por_condición_de_actividad_económica__según_sexo_registrado_al_nacer_y_cobertura_de_salud._Año_2022">Índice!$A$5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9" l="1"/>
  <c r="A4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</calcChain>
</file>

<file path=xl/sharedStrings.xml><?xml version="1.0" encoding="utf-8"?>
<sst xmlns="http://schemas.openxmlformats.org/spreadsheetml/2006/main" count="2136" uniqueCount="50">
  <si>
    <t>Censo Nacional de Población, Hogares y Viviendas 2022</t>
  </si>
  <si>
    <t>Sexo registrado al nacer y cobertura de salud</t>
  </si>
  <si>
    <t>Población de 14 años y más en viviendas particulares</t>
  </si>
  <si>
    <t>Condición de actividad económica</t>
  </si>
  <si>
    <t>Población económicamente activa</t>
  </si>
  <si>
    <t>Total</t>
  </si>
  <si>
    <t>Ocupada</t>
  </si>
  <si>
    <t>Desocupada</t>
  </si>
  <si>
    <t>Población no económicamente activa /</t>
  </si>
  <si>
    <t>Tiene cobertura de salud por obra social o prepaga (incluye PAMI)</t>
  </si>
  <si>
    <t>Tiene cobertura de salud por programas o planes estatales de salud</t>
  </si>
  <si>
    <t>No tiene obra social, prepaga ni plan estatal</t>
  </si>
  <si>
    <t>Mujer/Femenino</t>
  </si>
  <si>
    <t>Varón/Masculino</t>
  </si>
  <si>
    <t/>
  </si>
  <si>
    <t>Población no económicamente activa</t>
  </si>
  <si>
    <t>Censo Nacional de Población, Hogares y Viviendas 2022. Resultados definitivos</t>
  </si>
  <si>
    <t>Índice de cuadros</t>
  </si>
  <si>
    <t>Signos convencionales:</t>
  </si>
  <si>
    <t>-    Cero absoluto</t>
  </si>
  <si>
    <t>///  Dato que no corresponde presentar</t>
  </si>
  <si>
    <t>Censo Nacional de Población, Hogares y Viviendas 2022</t>
  </si>
  <si>
    <t>Resultados definitivos</t>
  </si>
  <si>
    <t>INDEC</t>
  </si>
  <si>
    <t>Dirección Nacional de Estadísticas Sociales y de Población</t>
  </si>
  <si>
    <t>Dirección de Estadísticas Poblacionales</t>
  </si>
  <si>
    <r>
      <t>Nota</t>
    </r>
    <r>
      <rPr>
        <sz val="8"/>
        <color rgb="FF000000"/>
        <rFont val="Arial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</si>
  <si>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8"/>
        <color rgb="FF000000"/>
        <rFont val="Arial"/>
        <family val="2"/>
      </rPr>
      <t>: INDEC, Censo Nacional de Población, Hogares y Viviendas 2022. Resultados definitivos.</t>
    </r>
  </si>
  <si>
    <t>Provincia de Tucumán</t>
  </si>
  <si>
    <t>Febrero de 2024</t>
  </si>
  <si>
    <r>
      <t>Nota</t>
    </r>
    <r>
      <rPr>
        <sz val="11"/>
        <color rgb="FF000000"/>
        <rFont val="Calibri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</si>
  <si>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11"/>
        <color rgb="FF000000"/>
        <rFont val="Calibri"/>
        <family val="2"/>
      </rPr>
      <t>: INDEC, Censo Nacional de Población, Hogares y Viviendas 2022. Resultados definitivos.</t>
    </r>
  </si>
  <si>
    <t>Cuadro 7. Provincia de  Tucumán. Población de 14 años y más en viviendas particulares, por condición de actividad económica, según sexo registrado al nacer y cobertura de salud. Año 2022</t>
  </si>
  <si>
    <t>Cuadro 7.1. Provincia de  Tucumán, departamento Burruyacú. Población de 14 años y más en viviendas particulares, por condición de actividad económica, según sexo registrado al nacer y cobertura de salud. Año 2022</t>
  </si>
  <si>
    <t>Cuadro 7.2. Provincia de  Tucumán, departamento Capital. Población de 14 años y más en viviendas particulares, por condición de actividad económica, según sexo registrado al nacer y cobertura de salud. Año 2022</t>
  </si>
  <si>
    <t>Cuadro 7.3. Provincia de  Tucumán, departamento Chicligasta. Población de 14 años y más en viviendas particulares, por condición de actividad económica, según sexo registrado al nacer y cobertura de salud. Año 2022</t>
  </si>
  <si>
    <t>Cuadro 7.4. Provincia de  Tucumán, departamento Cruz Alta. Población de 14 años y más en viviendas particulares, por condición de actividad económica, según sexo registrado al nacer y cobertura de salud. Año 2022</t>
  </si>
  <si>
    <t>Cuadro 7.5. Provincia de  Tucumán, departamento Famaillá. Población de 14 años y más en viviendas particulares, por condición de actividad económica, según sexo registrado al nacer y cobertura de salud. Año 2022</t>
  </si>
  <si>
    <t>Cuadro 7.6. Provincia de  Tucumán, departamento Graneros. Población de 14 años y más en viviendas particulares, por condición de actividad económica, según sexo registrado al nacer y cobertura de salud. Año 2022</t>
  </si>
  <si>
    <t>Cuadro 7.7. Provincia de  Tucumán, departamento Juan Bautista Alberdi. Población de 14 años y más en viviendas particulares, por condición de actividad económica, según sexo registrado al nacer y cobertura de salud. Año 2022</t>
  </si>
  <si>
    <t>Cuadro 7.8. Provincia de  Tucumán, departamento La Cocha. Población de 14 años y más en viviendas particulares, por condición de actividad económica, según sexo registrado al nacer y cobertura de salud. Año 2022</t>
  </si>
  <si>
    <t>Cuadro 7.9. Provincia de  Tucumán, departamento Leales. Población de 14 años y más en viviendas particulares, por condición de actividad económica, según sexo registrado al nacer y cobertura de salud. Año 2022</t>
  </si>
  <si>
    <t>Cuadro 7.10. Provincia de  Tucumán, departamento Lules. Población de 14 años y más en viviendas particulares, por condición de actividad económica, según sexo registrado al nacer y cobertura de salud. Año 2022</t>
  </si>
  <si>
    <t>Cuadro 7.11. Provincia de  Tucumán, departamento Monteros. Población de 14 años y más en viviendas particulares, por condición de actividad económica, según sexo registrado al nacer y cobertura de salud. Año 2022</t>
  </si>
  <si>
    <t>Cuadro 7.12. Provincia de  Tucumán, departamento Río Chico. Población de 14 años y más en viviendas particulares, por condición de actividad económica, según sexo registrado al nacer y cobertura de salud. Año 2022</t>
  </si>
  <si>
    <t>Cuadro 7.13. Provincia de  Tucumán, departamento Simoca. Población de 14 años y más en viviendas particulares, por condición de actividad económica, según sexo registrado al nacer y cobertura de salud. Año 2022</t>
  </si>
  <si>
    <t>Cuadro 7.14. Provincia de  Tucumán, departamento Tafí del Valle. Población de 14 años y más en viviendas particulares, por condición de actividad económica, según sexo registrado al nacer y cobertura de salud. Año 2022</t>
  </si>
  <si>
    <t>Cuadro 7.15. Provincia de  Tucumán, departamento Tafí Viejo. Población de 14 años y más en viviendas particulares, por condición de actividad económica, según sexo registrado al nacer y cobertura de salud. Año 2022</t>
  </si>
  <si>
    <t>Cuadro 7.16. Provincia de  Tucumán, departamento Trancas. Población de 14 años y más en viviendas particulares, por condición de actividad económica, según sexo registrado al nacer y cobertura de salud. Año 2022</t>
  </si>
  <si>
    <t>Cuadro 7.17. Provincia de  Tucumán, departamento Yerba Buena. Población de 14 años y más en viviendas particulares, por condición de actividad económica, según sexo registrado al nacer y cobertura de salud. Año 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</si>
</sst>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8"/>
      <color rgb="FF000000"/>
      <name val="Albany AMT"/>
    </font>
    <font>
      <sz val="8"/>
      <color rgb="FF000000"/>
      <name val="Arial"/>
      <family val="2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8"/>
      <color theme="10"/>
      <name val="Albany AMT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2" borderId="1" xfId="0" applyFont="1" applyFill="1" applyBorder="1"/>
    <xf numFmtId="0" fontId="5" fillId="0" borderId="2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top" wrapText="1"/>
    </xf>
    <xf numFmtId="3" fontId="5" fillId="0" borderId="0" xfId="0" applyNumberFormat="1" applyFont="1" applyAlignment="1">
      <alignment horizontal="right"/>
    </xf>
    <xf numFmtId="3" fontId="5" fillId="2" borderId="1" xfId="0" applyNumberFormat="1" applyFont="1" applyFill="1" applyBorder="1" applyAlignment="1">
      <alignment horizontal="right" vertical="top" wrapText="1"/>
    </xf>
    <xf numFmtId="3" fontId="4" fillId="0" borderId="0" xfId="0" applyNumberFormat="1" applyFont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3" fontId="5" fillId="2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top"/>
    </xf>
    <xf numFmtId="0" fontId="7" fillId="0" borderId="0" xfId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K3:K100"/>
  <sheetViews>
    <sheetView showGridLines="0" workbookViewId="0"/>
  </sheetViews>
  <sheetFormatPr baseColWidth="10" defaultRowHeight="11.25"/>
  <sheetData>
    <row r="3" spans="11:11" ht="20.25">
      <c r="K3" s="1" t="s">
        <v>21</v>
      </c>
    </row>
    <row r="4" spans="11:11" ht="20.25">
      <c r="K4" s="1"/>
    </row>
    <row r="5" spans="11:11" ht="20.25">
      <c r="K5" s="1" t="s">
        <v>22</v>
      </c>
    </row>
    <row r="7" spans="11:11" ht="15">
      <c r="K7" s="2" t="s">
        <v>28</v>
      </c>
    </row>
    <row r="8" spans="11:11" ht="15">
      <c r="K8" s="2"/>
    </row>
    <row r="9" spans="11:11" ht="15">
      <c r="K9" s="2" t="s">
        <v>29</v>
      </c>
    </row>
    <row r="10" spans="11:11" ht="15">
      <c r="K10" s="2"/>
    </row>
    <row r="11" spans="11:11" ht="15">
      <c r="K11" s="2"/>
    </row>
    <row r="12" spans="11:11" ht="15">
      <c r="K12" s="2" t="s">
        <v>23</v>
      </c>
    </row>
    <row r="13" spans="11:11" ht="15">
      <c r="K13" s="2" t="s">
        <v>24</v>
      </c>
    </row>
    <row r="14" spans="11:11" ht="15">
      <c r="K14" s="2" t="s">
        <v>25</v>
      </c>
    </row>
    <row r="15" spans="11:11" ht="15">
      <c r="K15" s="2"/>
    </row>
    <row r="16" spans="11:11" ht="15">
      <c r="K16" s="2"/>
    </row>
    <row r="17" spans="11:11" ht="15">
      <c r="K17" s="2"/>
    </row>
    <row r="18" spans="11:11" ht="15">
      <c r="K18" s="2"/>
    </row>
    <row r="19" spans="11:11" ht="15">
      <c r="K19" s="2"/>
    </row>
    <row r="20" spans="11:11" ht="15">
      <c r="K20" s="2"/>
    </row>
    <row r="21" spans="11:11" ht="15">
      <c r="K21" s="2"/>
    </row>
    <row r="22" spans="11:11" ht="15">
      <c r="K22" s="2"/>
    </row>
    <row r="23" spans="11:11" ht="15">
      <c r="K23" s="2"/>
    </row>
    <row r="24" spans="11:11" ht="15">
      <c r="K24" s="2"/>
    </row>
    <row r="25" spans="11:11" ht="15">
      <c r="K25" s="2"/>
    </row>
    <row r="26" spans="11:11" ht="15">
      <c r="K26" s="2"/>
    </row>
    <row r="27" spans="11:11" ht="15">
      <c r="K27" s="2"/>
    </row>
    <row r="28" spans="11:11" ht="15">
      <c r="K28" s="2"/>
    </row>
    <row r="29" spans="11:11" ht="15">
      <c r="K29" s="2"/>
    </row>
    <row r="30" spans="11:11" ht="15">
      <c r="K30" s="2"/>
    </row>
    <row r="31" spans="11:11" ht="15">
      <c r="K31" s="2"/>
    </row>
    <row r="32" spans="11:11" ht="15">
      <c r="K32" s="2"/>
    </row>
    <row r="33" spans="11:11" ht="15">
      <c r="K33" s="2"/>
    </row>
    <row r="34" spans="11:11" ht="15">
      <c r="K34" s="2"/>
    </row>
    <row r="35" spans="11:11" ht="15">
      <c r="K35" s="2"/>
    </row>
    <row r="36" spans="11:11" ht="15">
      <c r="K36" s="2"/>
    </row>
    <row r="37" spans="11:11" ht="15">
      <c r="K37" s="2"/>
    </row>
    <row r="38" spans="11:11" ht="15">
      <c r="K38" s="2"/>
    </row>
    <row r="39" spans="11:11" ht="15">
      <c r="K39" s="2"/>
    </row>
    <row r="40" spans="11:11" ht="15">
      <c r="K40" s="2"/>
    </row>
    <row r="41" spans="11:11" ht="15">
      <c r="K41" s="2"/>
    </row>
    <row r="42" spans="11:11" ht="15">
      <c r="K42" s="2"/>
    </row>
    <row r="43" spans="11:11" ht="15">
      <c r="K43" s="2"/>
    </row>
    <row r="44" spans="11:11" ht="15">
      <c r="K44" s="2"/>
    </row>
    <row r="45" spans="11:11" ht="15">
      <c r="K45" s="2"/>
    </row>
    <row r="46" spans="11:11" ht="15">
      <c r="K46" s="2"/>
    </row>
    <row r="47" spans="11:11" ht="15">
      <c r="K47" s="2"/>
    </row>
    <row r="48" spans="11:11" ht="15">
      <c r="K48" s="2"/>
    </row>
    <row r="49" spans="11:11" ht="15">
      <c r="K49" s="2"/>
    </row>
    <row r="50" spans="11:11" ht="15">
      <c r="K50" s="2"/>
    </row>
    <row r="51" spans="11:11" ht="15">
      <c r="K51" s="2"/>
    </row>
    <row r="52" spans="11:11" ht="15">
      <c r="K52" s="2"/>
    </row>
    <row r="53" spans="11:11" ht="15">
      <c r="K53" s="2"/>
    </row>
    <row r="54" spans="11:11" ht="15">
      <c r="K54" s="2"/>
    </row>
    <row r="55" spans="11:11" ht="15">
      <c r="K55" s="2"/>
    </row>
    <row r="56" spans="11:11" ht="15">
      <c r="K56" s="2"/>
    </row>
    <row r="57" spans="11:11" ht="15">
      <c r="K57" s="2"/>
    </row>
    <row r="58" spans="11:11" ht="15">
      <c r="K58" s="2"/>
    </row>
    <row r="59" spans="11:11" ht="15">
      <c r="K59" s="2"/>
    </row>
    <row r="60" spans="11:11" ht="15">
      <c r="K60" s="2"/>
    </row>
    <row r="61" spans="11:11" ht="15">
      <c r="K61" s="2"/>
    </row>
    <row r="62" spans="11:11" ht="15">
      <c r="K62" s="2"/>
    </row>
    <row r="63" spans="11:11" ht="15">
      <c r="K63" s="2"/>
    </row>
    <row r="64" spans="11:11" ht="15">
      <c r="K64" s="2"/>
    </row>
    <row r="65" spans="11:11" ht="15">
      <c r="K65" s="2"/>
    </row>
    <row r="66" spans="11:11" ht="15">
      <c r="K66" s="2"/>
    </row>
    <row r="67" spans="11:11" ht="15">
      <c r="K67" s="2"/>
    </row>
    <row r="68" spans="11:11" ht="15">
      <c r="K68" s="2"/>
    </row>
    <row r="69" spans="11:11" ht="15">
      <c r="K69" s="2"/>
    </row>
    <row r="70" spans="11:11" ht="15">
      <c r="K70" s="2"/>
    </row>
    <row r="71" spans="11:11" ht="15">
      <c r="K71" s="2"/>
    </row>
    <row r="72" spans="11:11" ht="15">
      <c r="K72" s="2"/>
    </row>
    <row r="73" spans="11:11" ht="15">
      <c r="K73" s="2"/>
    </row>
    <row r="74" spans="11:11" ht="15">
      <c r="K74" s="2"/>
    </row>
    <row r="75" spans="11:11" ht="15">
      <c r="K75" s="2"/>
    </row>
    <row r="76" spans="11:11" ht="15">
      <c r="K76" s="2"/>
    </row>
    <row r="77" spans="11:11" ht="15">
      <c r="K77" s="2"/>
    </row>
    <row r="78" spans="11:11" ht="15">
      <c r="K78" s="2"/>
    </row>
    <row r="79" spans="11:11" ht="15">
      <c r="K79" s="2"/>
    </row>
    <row r="80" spans="11:11" ht="15">
      <c r="K80" s="2"/>
    </row>
    <row r="81" spans="11:11" ht="15">
      <c r="K81" s="2"/>
    </row>
    <row r="82" spans="11:11" ht="15">
      <c r="K82" s="2"/>
    </row>
    <row r="83" spans="11:11" ht="15">
      <c r="K83" s="2"/>
    </row>
    <row r="84" spans="11:11" ht="15">
      <c r="K84" s="2"/>
    </row>
    <row r="85" spans="11:11" ht="15">
      <c r="K85" s="2"/>
    </row>
    <row r="86" spans="11:11" ht="15">
      <c r="K86" s="2"/>
    </row>
    <row r="87" spans="11:11" ht="15">
      <c r="K87" s="2"/>
    </row>
    <row r="88" spans="11:11" ht="15">
      <c r="K88" s="2"/>
    </row>
    <row r="89" spans="11:11" ht="15">
      <c r="K89" s="2"/>
    </row>
    <row r="90" spans="11:11" ht="15">
      <c r="K90" s="2"/>
    </row>
    <row r="91" spans="11:11" ht="15">
      <c r="K91" s="2"/>
    </row>
    <row r="92" spans="11:11" ht="15">
      <c r="K92" s="2"/>
    </row>
    <row r="93" spans="11:11" ht="15">
      <c r="K93" s="2"/>
    </row>
    <row r="94" spans="11:11" ht="15">
      <c r="K94" s="2"/>
    </row>
    <row r="95" spans="11:11" ht="15">
      <c r="K95" s="2"/>
    </row>
    <row r="96" spans="11:11" ht="15">
      <c r="K96" s="2"/>
    </row>
    <row r="97" spans="11:11" ht="15">
      <c r="K97" s="2"/>
    </row>
    <row r="98" spans="11:11" ht="15">
      <c r="K98" s="2"/>
    </row>
    <row r="99" spans="11:11" ht="15">
      <c r="K99" s="2"/>
    </row>
    <row r="100" spans="11:11" ht="15">
      <c r="K100" s="2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57"/>
  <sheetViews>
    <sheetView showGridLines="0" zoomScaleNormal="100" workbookViewId="0">
      <selection sqref="A1:XFD1048576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39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27132</v>
      </c>
      <c r="D7" s="9">
        <v>15047</v>
      </c>
      <c r="E7" s="9">
        <v>13842</v>
      </c>
      <c r="F7" s="9">
        <v>1205</v>
      </c>
      <c r="G7" s="9">
        <v>12085</v>
      </c>
    </row>
    <row r="8" spans="1:12" ht="11.65" customHeight="1">
      <c r="A8" s="25" t="s">
        <v>14</v>
      </c>
      <c r="B8" s="10" t="s">
        <v>9</v>
      </c>
      <c r="C8" s="11">
        <v>13708</v>
      </c>
      <c r="D8" s="11">
        <v>7087</v>
      </c>
      <c r="E8" s="11">
        <v>6646</v>
      </c>
      <c r="F8" s="11">
        <v>441</v>
      </c>
      <c r="G8" s="11">
        <v>6621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1732</v>
      </c>
      <c r="D9" s="11">
        <v>908</v>
      </c>
      <c r="E9" s="11">
        <v>844</v>
      </c>
      <c r="F9" s="11">
        <v>64</v>
      </c>
      <c r="G9" s="11">
        <v>824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11692</v>
      </c>
      <c r="D10" s="11">
        <v>7052</v>
      </c>
      <c r="E10" s="11">
        <v>6352</v>
      </c>
      <c r="F10" s="11">
        <v>700</v>
      </c>
      <c r="G10" s="11">
        <v>4640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13960</v>
      </c>
      <c r="D11" s="9">
        <v>6158</v>
      </c>
      <c r="E11" s="9">
        <v>5439</v>
      </c>
      <c r="F11" s="9">
        <v>719</v>
      </c>
      <c r="G11" s="9">
        <v>7802</v>
      </c>
    </row>
    <row r="12" spans="1:12" ht="11.65" customHeight="1">
      <c r="A12" s="25" t="s">
        <v>14</v>
      </c>
      <c r="B12" s="10" t="s">
        <v>9</v>
      </c>
      <c r="C12" s="11">
        <v>7395</v>
      </c>
      <c r="D12" s="11">
        <v>3228</v>
      </c>
      <c r="E12" s="11">
        <v>2947</v>
      </c>
      <c r="F12" s="11">
        <v>281</v>
      </c>
      <c r="G12" s="11">
        <v>4167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903</v>
      </c>
      <c r="D13" s="11">
        <v>386</v>
      </c>
      <c r="E13" s="11">
        <v>357</v>
      </c>
      <c r="F13" s="11">
        <v>29</v>
      </c>
      <c r="G13" s="11">
        <v>517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5662</v>
      </c>
      <c r="D14" s="11">
        <v>2544</v>
      </c>
      <c r="E14" s="11">
        <v>2135</v>
      </c>
      <c r="F14" s="11">
        <v>409</v>
      </c>
      <c r="G14" s="11">
        <v>3118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13172</v>
      </c>
      <c r="D15" s="9">
        <v>8889</v>
      </c>
      <c r="E15" s="9">
        <v>8403</v>
      </c>
      <c r="F15" s="9">
        <v>486</v>
      </c>
      <c r="G15" s="9">
        <v>4283</v>
      </c>
    </row>
    <row r="16" spans="1:12" ht="11.65" customHeight="1">
      <c r="A16" s="25" t="s">
        <v>14</v>
      </c>
      <c r="B16" s="10" t="s">
        <v>9</v>
      </c>
      <c r="C16" s="11">
        <v>6313</v>
      </c>
      <c r="D16" s="11">
        <v>3859</v>
      </c>
      <c r="E16" s="11">
        <v>3699</v>
      </c>
      <c r="F16" s="11">
        <v>160</v>
      </c>
      <c r="G16" s="11">
        <v>2454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829</v>
      </c>
      <c r="D17" s="11">
        <v>522</v>
      </c>
      <c r="E17" s="11">
        <v>487</v>
      </c>
      <c r="F17" s="11">
        <v>35</v>
      </c>
      <c r="G17" s="11">
        <v>307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6030</v>
      </c>
      <c r="D18" s="14">
        <v>4508</v>
      </c>
      <c r="E18" s="14">
        <v>4217</v>
      </c>
      <c r="F18" s="14">
        <v>291</v>
      </c>
      <c r="G18" s="14">
        <v>1522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7"/>
  <sheetViews>
    <sheetView showGridLines="0" zoomScaleNormal="100" workbookViewId="0">
      <selection sqref="A1:XFD1048576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40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16369</v>
      </c>
      <c r="D7" s="9">
        <v>9152</v>
      </c>
      <c r="E7" s="9">
        <v>8407</v>
      </c>
      <c r="F7" s="9">
        <v>745</v>
      </c>
      <c r="G7" s="9">
        <v>7217</v>
      </c>
    </row>
    <row r="8" spans="1:12" ht="11.65" customHeight="1">
      <c r="A8" s="25" t="s">
        <v>14</v>
      </c>
      <c r="B8" s="10" t="s">
        <v>9</v>
      </c>
      <c r="C8" s="11">
        <v>7750</v>
      </c>
      <c r="D8" s="11">
        <v>4017</v>
      </c>
      <c r="E8" s="11">
        <v>3798</v>
      </c>
      <c r="F8" s="11">
        <v>219</v>
      </c>
      <c r="G8" s="11">
        <v>3733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897</v>
      </c>
      <c r="D9" s="11">
        <v>491</v>
      </c>
      <c r="E9" s="11">
        <v>464</v>
      </c>
      <c r="F9" s="11">
        <v>27</v>
      </c>
      <c r="G9" s="11">
        <v>406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7722</v>
      </c>
      <c r="D10" s="11">
        <v>4644</v>
      </c>
      <c r="E10" s="11">
        <v>4145</v>
      </c>
      <c r="F10" s="11">
        <v>499</v>
      </c>
      <c r="G10" s="11">
        <v>3078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8322</v>
      </c>
      <c r="D11" s="9">
        <v>3454</v>
      </c>
      <c r="E11" s="9">
        <v>2978</v>
      </c>
      <c r="F11" s="9">
        <v>476</v>
      </c>
      <c r="G11" s="9">
        <v>4868</v>
      </c>
    </row>
    <row r="12" spans="1:12" ht="11.65" customHeight="1">
      <c r="A12" s="25" t="s">
        <v>14</v>
      </c>
      <c r="B12" s="10" t="s">
        <v>9</v>
      </c>
      <c r="C12" s="11">
        <v>4012</v>
      </c>
      <c r="D12" s="11">
        <v>1573</v>
      </c>
      <c r="E12" s="11">
        <v>1420</v>
      </c>
      <c r="F12" s="11">
        <v>153</v>
      </c>
      <c r="G12" s="11">
        <v>2439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450</v>
      </c>
      <c r="D13" s="11">
        <v>185</v>
      </c>
      <c r="E13" s="11">
        <v>168</v>
      </c>
      <c r="F13" s="11">
        <v>17</v>
      </c>
      <c r="G13" s="11">
        <v>265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3860</v>
      </c>
      <c r="D14" s="11">
        <v>1696</v>
      </c>
      <c r="E14" s="11">
        <v>1390</v>
      </c>
      <c r="F14" s="11">
        <v>306</v>
      </c>
      <c r="G14" s="11">
        <v>2164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8047</v>
      </c>
      <c r="D15" s="9">
        <v>5698</v>
      </c>
      <c r="E15" s="9">
        <v>5429</v>
      </c>
      <c r="F15" s="9">
        <v>269</v>
      </c>
      <c r="G15" s="9">
        <v>2349</v>
      </c>
    </row>
    <row r="16" spans="1:12" ht="11.65" customHeight="1">
      <c r="A16" s="25" t="s">
        <v>14</v>
      </c>
      <c r="B16" s="10" t="s">
        <v>9</v>
      </c>
      <c r="C16" s="11">
        <v>3738</v>
      </c>
      <c r="D16" s="11">
        <v>2444</v>
      </c>
      <c r="E16" s="11">
        <v>2378</v>
      </c>
      <c r="F16" s="11">
        <v>66</v>
      </c>
      <c r="G16" s="11">
        <v>1294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447</v>
      </c>
      <c r="D17" s="11">
        <v>306</v>
      </c>
      <c r="E17" s="11">
        <v>296</v>
      </c>
      <c r="F17" s="11">
        <v>10</v>
      </c>
      <c r="G17" s="11">
        <v>141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3862</v>
      </c>
      <c r="D18" s="14">
        <v>2948</v>
      </c>
      <c r="E18" s="14">
        <v>2755</v>
      </c>
      <c r="F18" s="14">
        <v>193</v>
      </c>
      <c r="G18" s="14">
        <v>914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57"/>
  <sheetViews>
    <sheetView showGridLines="0" zoomScaleNormal="100" workbookViewId="0">
      <selection sqref="A1:XFD1048576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41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51610</v>
      </c>
      <c r="D7" s="9">
        <v>27422</v>
      </c>
      <c r="E7" s="9">
        <v>24997</v>
      </c>
      <c r="F7" s="9">
        <v>2425</v>
      </c>
      <c r="G7" s="9">
        <v>24188</v>
      </c>
    </row>
    <row r="8" spans="1:12" ht="11.65" customHeight="1">
      <c r="A8" s="25" t="s">
        <v>14</v>
      </c>
      <c r="B8" s="10" t="s">
        <v>9</v>
      </c>
      <c r="C8" s="11">
        <v>32278</v>
      </c>
      <c r="D8" s="11">
        <v>16469</v>
      </c>
      <c r="E8" s="11">
        <v>15463</v>
      </c>
      <c r="F8" s="11">
        <v>1006</v>
      </c>
      <c r="G8" s="11">
        <v>15809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2519</v>
      </c>
      <c r="D9" s="11">
        <v>1358</v>
      </c>
      <c r="E9" s="11">
        <v>1267</v>
      </c>
      <c r="F9" s="11">
        <v>91</v>
      </c>
      <c r="G9" s="11">
        <v>1161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16813</v>
      </c>
      <c r="D10" s="11">
        <v>9595</v>
      </c>
      <c r="E10" s="11">
        <v>8267</v>
      </c>
      <c r="F10" s="11">
        <v>1328</v>
      </c>
      <c r="G10" s="11">
        <v>7218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26027</v>
      </c>
      <c r="D11" s="9">
        <v>10679</v>
      </c>
      <c r="E11" s="9">
        <v>9275</v>
      </c>
      <c r="F11" s="9">
        <v>1404</v>
      </c>
      <c r="G11" s="9">
        <v>15348</v>
      </c>
    </row>
    <row r="12" spans="1:12" ht="11.65" customHeight="1">
      <c r="A12" s="25" t="s">
        <v>14</v>
      </c>
      <c r="B12" s="10" t="s">
        <v>9</v>
      </c>
      <c r="C12" s="11">
        <v>16470</v>
      </c>
      <c r="D12" s="11">
        <v>6555</v>
      </c>
      <c r="E12" s="11">
        <v>5959</v>
      </c>
      <c r="F12" s="11">
        <v>596</v>
      </c>
      <c r="G12" s="11">
        <v>9915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1220</v>
      </c>
      <c r="D13" s="11">
        <v>529</v>
      </c>
      <c r="E13" s="11">
        <v>482</v>
      </c>
      <c r="F13" s="11">
        <v>47</v>
      </c>
      <c r="G13" s="11">
        <v>691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8337</v>
      </c>
      <c r="D14" s="11">
        <v>3595</v>
      </c>
      <c r="E14" s="11">
        <v>2834</v>
      </c>
      <c r="F14" s="11">
        <v>761</v>
      </c>
      <c r="G14" s="11">
        <v>4742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25583</v>
      </c>
      <c r="D15" s="9">
        <v>16743</v>
      </c>
      <c r="E15" s="9">
        <v>15722</v>
      </c>
      <c r="F15" s="9">
        <v>1021</v>
      </c>
      <c r="G15" s="9">
        <v>8840</v>
      </c>
    </row>
    <row r="16" spans="1:12" ht="11.65" customHeight="1">
      <c r="A16" s="25" t="s">
        <v>14</v>
      </c>
      <c r="B16" s="10" t="s">
        <v>9</v>
      </c>
      <c r="C16" s="11">
        <v>15808</v>
      </c>
      <c r="D16" s="11">
        <v>9914</v>
      </c>
      <c r="E16" s="11">
        <v>9504</v>
      </c>
      <c r="F16" s="11">
        <v>410</v>
      </c>
      <c r="G16" s="11">
        <v>5894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1299</v>
      </c>
      <c r="D17" s="11">
        <v>829</v>
      </c>
      <c r="E17" s="11">
        <v>785</v>
      </c>
      <c r="F17" s="11">
        <v>44</v>
      </c>
      <c r="G17" s="11">
        <v>470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8476</v>
      </c>
      <c r="D18" s="14">
        <v>6000</v>
      </c>
      <c r="E18" s="14">
        <v>5433</v>
      </c>
      <c r="F18" s="14">
        <v>567</v>
      </c>
      <c r="G18" s="14">
        <v>2476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57"/>
  <sheetViews>
    <sheetView showGridLines="0" zoomScaleNormal="100" workbookViewId="0">
      <selection sqref="A1:XFD1048576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42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70496</v>
      </c>
      <c r="D7" s="9">
        <v>44218</v>
      </c>
      <c r="E7" s="9">
        <v>40339</v>
      </c>
      <c r="F7" s="9">
        <v>3879</v>
      </c>
      <c r="G7" s="9">
        <v>26278</v>
      </c>
    </row>
    <row r="8" spans="1:12" ht="11.65" customHeight="1">
      <c r="A8" s="25" t="s">
        <v>14</v>
      </c>
      <c r="B8" s="10" t="s">
        <v>9</v>
      </c>
      <c r="C8" s="11">
        <v>43118</v>
      </c>
      <c r="D8" s="11">
        <v>25666</v>
      </c>
      <c r="E8" s="11">
        <v>23890</v>
      </c>
      <c r="F8" s="11">
        <v>1776</v>
      </c>
      <c r="G8" s="11">
        <v>17452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4050</v>
      </c>
      <c r="D9" s="11">
        <v>2490</v>
      </c>
      <c r="E9" s="11">
        <v>2269</v>
      </c>
      <c r="F9" s="11">
        <v>221</v>
      </c>
      <c r="G9" s="11">
        <v>1560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23328</v>
      </c>
      <c r="D10" s="11">
        <v>16062</v>
      </c>
      <c r="E10" s="11">
        <v>14180</v>
      </c>
      <c r="F10" s="11">
        <v>1882</v>
      </c>
      <c r="G10" s="11">
        <v>7266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36386</v>
      </c>
      <c r="D11" s="9">
        <v>19224</v>
      </c>
      <c r="E11" s="9">
        <v>16840</v>
      </c>
      <c r="F11" s="9">
        <v>2384</v>
      </c>
      <c r="G11" s="9">
        <v>17162</v>
      </c>
    </row>
    <row r="12" spans="1:12" ht="11.65" customHeight="1">
      <c r="A12" s="25" t="s">
        <v>14</v>
      </c>
      <c r="B12" s="10" t="s">
        <v>9</v>
      </c>
      <c r="C12" s="11">
        <v>22772</v>
      </c>
      <c r="D12" s="11">
        <v>11638</v>
      </c>
      <c r="E12" s="11">
        <v>10513</v>
      </c>
      <c r="F12" s="11">
        <v>1125</v>
      </c>
      <c r="G12" s="11">
        <v>11134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2298</v>
      </c>
      <c r="D13" s="11">
        <v>1264</v>
      </c>
      <c r="E13" s="11">
        <v>1113</v>
      </c>
      <c r="F13" s="11">
        <v>151</v>
      </c>
      <c r="G13" s="11">
        <v>1034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11316</v>
      </c>
      <c r="D14" s="11">
        <v>6322</v>
      </c>
      <c r="E14" s="11">
        <v>5214</v>
      </c>
      <c r="F14" s="11">
        <v>1108</v>
      </c>
      <c r="G14" s="11">
        <v>4994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34110</v>
      </c>
      <c r="D15" s="9">
        <v>24994</v>
      </c>
      <c r="E15" s="9">
        <v>23499</v>
      </c>
      <c r="F15" s="9">
        <v>1495</v>
      </c>
      <c r="G15" s="9">
        <v>9116</v>
      </c>
    </row>
    <row r="16" spans="1:12" ht="11.65" customHeight="1">
      <c r="A16" s="25" t="s">
        <v>14</v>
      </c>
      <c r="B16" s="10" t="s">
        <v>9</v>
      </c>
      <c r="C16" s="11">
        <v>20346</v>
      </c>
      <c r="D16" s="11">
        <v>14028</v>
      </c>
      <c r="E16" s="11">
        <v>13377</v>
      </c>
      <c r="F16" s="11">
        <v>651</v>
      </c>
      <c r="G16" s="11">
        <v>6318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1752</v>
      </c>
      <c r="D17" s="11">
        <v>1226</v>
      </c>
      <c r="E17" s="11">
        <v>1156</v>
      </c>
      <c r="F17" s="11">
        <v>70</v>
      </c>
      <c r="G17" s="11">
        <v>526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12012</v>
      </c>
      <c r="D18" s="14">
        <v>9740</v>
      </c>
      <c r="E18" s="14">
        <v>8966</v>
      </c>
      <c r="F18" s="14">
        <v>774</v>
      </c>
      <c r="G18" s="14">
        <v>2272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57"/>
  <sheetViews>
    <sheetView showGridLines="0" zoomScaleNormal="100" workbookViewId="0">
      <selection sqref="A1:XFD1048576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43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60352</v>
      </c>
      <c r="D7" s="9">
        <v>34195</v>
      </c>
      <c r="E7" s="9">
        <v>31049</v>
      </c>
      <c r="F7" s="9">
        <v>3146</v>
      </c>
      <c r="G7" s="9">
        <v>26157</v>
      </c>
    </row>
    <row r="8" spans="1:12" ht="11.65" customHeight="1">
      <c r="A8" s="25" t="s">
        <v>14</v>
      </c>
      <c r="B8" s="10" t="s">
        <v>9</v>
      </c>
      <c r="C8" s="11">
        <v>36889</v>
      </c>
      <c r="D8" s="11">
        <v>20158</v>
      </c>
      <c r="E8" s="11">
        <v>18791</v>
      </c>
      <c r="F8" s="11">
        <v>1367</v>
      </c>
      <c r="G8" s="11">
        <v>16731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3238</v>
      </c>
      <c r="D9" s="11">
        <v>2008</v>
      </c>
      <c r="E9" s="11">
        <v>1859</v>
      </c>
      <c r="F9" s="11">
        <v>149</v>
      </c>
      <c r="G9" s="11">
        <v>1230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20225</v>
      </c>
      <c r="D10" s="11">
        <v>12029</v>
      </c>
      <c r="E10" s="11">
        <v>10399</v>
      </c>
      <c r="F10" s="11">
        <v>1630</v>
      </c>
      <c r="G10" s="11">
        <v>8196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31098</v>
      </c>
      <c r="D11" s="9">
        <v>14102</v>
      </c>
      <c r="E11" s="9">
        <v>12127</v>
      </c>
      <c r="F11" s="9">
        <v>1975</v>
      </c>
      <c r="G11" s="9">
        <v>16996</v>
      </c>
    </row>
    <row r="12" spans="1:12" ht="11.65" customHeight="1">
      <c r="A12" s="25" t="s">
        <v>14</v>
      </c>
      <c r="B12" s="10" t="s">
        <v>9</v>
      </c>
      <c r="C12" s="11">
        <v>19069</v>
      </c>
      <c r="D12" s="11">
        <v>8453</v>
      </c>
      <c r="E12" s="11">
        <v>7582</v>
      </c>
      <c r="F12" s="11">
        <v>871</v>
      </c>
      <c r="G12" s="11">
        <v>10616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1715</v>
      </c>
      <c r="D13" s="11">
        <v>937</v>
      </c>
      <c r="E13" s="11">
        <v>847</v>
      </c>
      <c r="F13" s="11">
        <v>90</v>
      </c>
      <c r="G13" s="11">
        <v>778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10314</v>
      </c>
      <c r="D14" s="11">
        <v>4712</v>
      </c>
      <c r="E14" s="11">
        <v>3698</v>
      </c>
      <c r="F14" s="11">
        <v>1014</v>
      </c>
      <c r="G14" s="11">
        <v>5602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29254</v>
      </c>
      <c r="D15" s="9">
        <v>20093</v>
      </c>
      <c r="E15" s="9">
        <v>18922</v>
      </c>
      <c r="F15" s="9">
        <v>1171</v>
      </c>
      <c r="G15" s="9">
        <v>9161</v>
      </c>
    </row>
    <row r="16" spans="1:12" ht="11.65" customHeight="1">
      <c r="A16" s="25" t="s">
        <v>14</v>
      </c>
      <c r="B16" s="10" t="s">
        <v>9</v>
      </c>
      <c r="C16" s="11">
        <v>17820</v>
      </c>
      <c r="D16" s="11">
        <v>11705</v>
      </c>
      <c r="E16" s="11">
        <v>11209</v>
      </c>
      <c r="F16" s="11">
        <v>496</v>
      </c>
      <c r="G16" s="11">
        <v>6115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1523</v>
      </c>
      <c r="D17" s="11">
        <v>1071</v>
      </c>
      <c r="E17" s="11">
        <v>1012</v>
      </c>
      <c r="F17" s="11">
        <v>59</v>
      </c>
      <c r="G17" s="11">
        <v>452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9911</v>
      </c>
      <c r="D18" s="14">
        <v>7317</v>
      </c>
      <c r="E18" s="14">
        <v>6701</v>
      </c>
      <c r="F18" s="14">
        <v>616</v>
      </c>
      <c r="G18" s="14">
        <v>2594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L57"/>
  <sheetViews>
    <sheetView showGridLines="0" zoomScaleNormal="100" workbookViewId="0">
      <selection sqref="A1:XFD1048576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44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50608</v>
      </c>
      <c r="D7" s="9">
        <v>28083</v>
      </c>
      <c r="E7" s="9">
        <v>25374</v>
      </c>
      <c r="F7" s="9">
        <v>2709</v>
      </c>
      <c r="G7" s="9">
        <v>22525</v>
      </c>
    </row>
    <row r="8" spans="1:12" ht="11.65" customHeight="1">
      <c r="A8" s="25" t="s">
        <v>14</v>
      </c>
      <c r="B8" s="10" t="s">
        <v>9</v>
      </c>
      <c r="C8" s="11">
        <v>24670</v>
      </c>
      <c r="D8" s="11">
        <v>12430</v>
      </c>
      <c r="E8" s="11">
        <v>11562</v>
      </c>
      <c r="F8" s="11">
        <v>868</v>
      </c>
      <c r="G8" s="11">
        <v>12240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3268</v>
      </c>
      <c r="D9" s="11">
        <v>1818</v>
      </c>
      <c r="E9" s="11">
        <v>1655</v>
      </c>
      <c r="F9" s="11">
        <v>163</v>
      </c>
      <c r="G9" s="11">
        <v>1450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22670</v>
      </c>
      <c r="D10" s="11">
        <v>13835</v>
      </c>
      <c r="E10" s="11">
        <v>12157</v>
      </c>
      <c r="F10" s="11">
        <v>1678</v>
      </c>
      <c r="G10" s="11">
        <v>8835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25984</v>
      </c>
      <c r="D11" s="9">
        <v>11363</v>
      </c>
      <c r="E11" s="9">
        <v>9772</v>
      </c>
      <c r="F11" s="9">
        <v>1591</v>
      </c>
      <c r="G11" s="9">
        <v>14621</v>
      </c>
    </row>
    <row r="12" spans="1:12" ht="11.65" customHeight="1">
      <c r="A12" s="25" t="s">
        <v>14</v>
      </c>
      <c r="B12" s="10" t="s">
        <v>9</v>
      </c>
      <c r="C12" s="11">
        <v>13123</v>
      </c>
      <c r="D12" s="11">
        <v>5434</v>
      </c>
      <c r="E12" s="11">
        <v>4917</v>
      </c>
      <c r="F12" s="11">
        <v>517</v>
      </c>
      <c r="G12" s="11">
        <v>7689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1652</v>
      </c>
      <c r="D13" s="11">
        <v>747</v>
      </c>
      <c r="E13" s="11">
        <v>668</v>
      </c>
      <c r="F13" s="11">
        <v>79</v>
      </c>
      <c r="G13" s="11">
        <v>905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11209</v>
      </c>
      <c r="D14" s="11">
        <v>5182</v>
      </c>
      <c r="E14" s="11">
        <v>4187</v>
      </c>
      <c r="F14" s="11">
        <v>995</v>
      </c>
      <c r="G14" s="11">
        <v>6027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24624</v>
      </c>
      <c r="D15" s="9">
        <v>16720</v>
      </c>
      <c r="E15" s="9">
        <v>15602</v>
      </c>
      <c r="F15" s="9">
        <v>1118</v>
      </c>
      <c r="G15" s="9">
        <v>7904</v>
      </c>
    </row>
    <row r="16" spans="1:12" ht="11.65" customHeight="1">
      <c r="A16" s="25" t="s">
        <v>14</v>
      </c>
      <c r="B16" s="10" t="s">
        <v>9</v>
      </c>
      <c r="C16" s="11">
        <v>11547</v>
      </c>
      <c r="D16" s="11">
        <v>6996</v>
      </c>
      <c r="E16" s="11">
        <v>6645</v>
      </c>
      <c r="F16" s="11">
        <v>351</v>
      </c>
      <c r="G16" s="11">
        <v>4551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1616</v>
      </c>
      <c r="D17" s="11">
        <v>1071</v>
      </c>
      <c r="E17" s="11">
        <v>987</v>
      </c>
      <c r="F17" s="11">
        <v>84</v>
      </c>
      <c r="G17" s="11">
        <v>545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11461</v>
      </c>
      <c r="D18" s="14">
        <v>8653</v>
      </c>
      <c r="E18" s="14">
        <v>7970</v>
      </c>
      <c r="F18" s="14">
        <v>683</v>
      </c>
      <c r="G18" s="14">
        <v>2808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L57"/>
  <sheetViews>
    <sheetView showGridLines="0" zoomScaleNormal="100" workbookViewId="0">
      <selection sqref="A1:XFD1048576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45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28724</v>
      </c>
      <c r="D7" s="9">
        <v>14208</v>
      </c>
      <c r="E7" s="9">
        <v>12746</v>
      </c>
      <c r="F7" s="9">
        <v>1462</v>
      </c>
      <c r="G7" s="9">
        <v>14516</v>
      </c>
    </row>
    <row r="8" spans="1:12" ht="11.65" customHeight="1">
      <c r="A8" s="25" t="s">
        <v>14</v>
      </c>
      <c r="B8" s="10" t="s">
        <v>9</v>
      </c>
      <c r="C8" s="11">
        <v>13620</v>
      </c>
      <c r="D8" s="11">
        <v>6257</v>
      </c>
      <c r="E8" s="11">
        <v>5786</v>
      </c>
      <c r="F8" s="11">
        <v>471</v>
      </c>
      <c r="G8" s="11">
        <v>7363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1696</v>
      </c>
      <c r="D9" s="11">
        <v>928</v>
      </c>
      <c r="E9" s="11">
        <v>847</v>
      </c>
      <c r="F9" s="11">
        <v>81</v>
      </c>
      <c r="G9" s="11">
        <v>768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13408</v>
      </c>
      <c r="D10" s="11">
        <v>7023</v>
      </c>
      <c r="E10" s="11">
        <v>6113</v>
      </c>
      <c r="F10" s="11">
        <v>910</v>
      </c>
      <c r="G10" s="11">
        <v>6385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14329</v>
      </c>
      <c r="D11" s="9">
        <v>5469</v>
      </c>
      <c r="E11" s="9">
        <v>4681</v>
      </c>
      <c r="F11" s="9">
        <v>788</v>
      </c>
      <c r="G11" s="9">
        <v>8860</v>
      </c>
    </row>
    <row r="12" spans="1:12" ht="11.65" customHeight="1">
      <c r="A12" s="25" t="s">
        <v>14</v>
      </c>
      <c r="B12" s="10" t="s">
        <v>9</v>
      </c>
      <c r="C12" s="11">
        <v>7091</v>
      </c>
      <c r="D12" s="11">
        <v>2614</v>
      </c>
      <c r="E12" s="11">
        <v>2351</v>
      </c>
      <c r="F12" s="11">
        <v>263</v>
      </c>
      <c r="G12" s="11">
        <v>4477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824</v>
      </c>
      <c r="D13" s="11">
        <v>395</v>
      </c>
      <c r="E13" s="11">
        <v>350</v>
      </c>
      <c r="F13" s="11">
        <v>45</v>
      </c>
      <c r="G13" s="11">
        <v>429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6414</v>
      </c>
      <c r="D14" s="11">
        <v>2460</v>
      </c>
      <c r="E14" s="11">
        <v>1980</v>
      </c>
      <c r="F14" s="11">
        <v>480</v>
      </c>
      <c r="G14" s="11">
        <v>3954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14395</v>
      </c>
      <c r="D15" s="9">
        <v>8739</v>
      </c>
      <c r="E15" s="9">
        <v>8065</v>
      </c>
      <c r="F15" s="9">
        <v>674</v>
      </c>
      <c r="G15" s="9">
        <v>5656</v>
      </c>
    </row>
    <row r="16" spans="1:12" ht="11.65" customHeight="1">
      <c r="A16" s="25" t="s">
        <v>14</v>
      </c>
      <c r="B16" s="10" t="s">
        <v>9</v>
      </c>
      <c r="C16" s="11">
        <v>6529</v>
      </c>
      <c r="D16" s="11">
        <v>3643</v>
      </c>
      <c r="E16" s="11">
        <v>3435</v>
      </c>
      <c r="F16" s="11">
        <v>208</v>
      </c>
      <c r="G16" s="11">
        <v>2886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872</v>
      </c>
      <c r="D17" s="11">
        <v>533</v>
      </c>
      <c r="E17" s="11">
        <v>497</v>
      </c>
      <c r="F17" s="11">
        <v>36</v>
      </c>
      <c r="G17" s="11">
        <v>339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6994</v>
      </c>
      <c r="D18" s="14">
        <v>4563</v>
      </c>
      <c r="E18" s="14">
        <v>4133</v>
      </c>
      <c r="F18" s="14">
        <v>430</v>
      </c>
      <c r="G18" s="14">
        <v>2431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57"/>
  <sheetViews>
    <sheetView showGridLines="0" zoomScaleNormal="100" workbookViewId="0">
      <selection sqref="A1:XFD1048576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46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17611</v>
      </c>
      <c r="D7" s="9">
        <v>11137</v>
      </c>
      <c r="E7" s="9">
        <v>10288</v>
      </c>
      <c r="F7" s="9">
        <v>849</v>
      </c>
      <c r="G7" s="9">
        <v>6474</v>
      </c>
    </row>
    <row r="8" spans="1:12" ht="11.65" customHeight="1">
      <c r="A8" s="25" t="s">
        <v>14</v>
      </c>
      <c r="B8" s="10" t="s">
        <v>9</v>
      </c>
      <c r="C8" s="11">
        <v>8656</v>
      </c>
      <c r="D8" s="11">
        <v>5000</v>
      </c>
      <c r="E8" s="11">
        <v>4713</v>
      </c>
      <c r="F8" s="11">
        <v>287</v>
      </c>
      <c r="G8" s="11">
        <v>3656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1263</v>
      </c>
      <c r="D9" s="11">
        <v>739</v>
      </c>
      <c r="E9" s="11">
        <v>673</v>
      </c>
      <c r="F9" s="11">
        <v>66</v>
      </c>
      <c r="G9" s="11">
        <v>524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7692</v>
      </c>
      <c r="D10" s="11">
        <v>5398</v>
      </c>
      <c r="E10" s="11">
        <v>4902</v>
      </c>
      <c r="F10" s="11">
        <v>496</v>
      </c>
      <c r="G10" s="11">
        <v>2294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8867</v>
      </c>
      <c r="D11" s="9">
        <v>4808</v>
      </c>
      <c r="E11" s="9">
        <v>4253</v>
      </c>
      <c r="F11" s="9">
        <v>555</v>
      </c>
      <c r="G11" s="9">
        <v>4059</v>
      </c>
    </row>
    <row r="12" spans="1:12" ht="11.65" customHeight="1">
      <c r="A12" s="25" t="s">
        <v>14</v>
      </c>
      <c r="B12" s="10" t="s">
        <v>9</v>
      </c>
      <c r="C12" s="11">
        <v>4494</v>
      </c>
      <c r="D12" s="11">
        <v>2229</v>
      </c>
      <c r="E12" s="11">
        <v>2043</v>
      </c>
      <c r="F12" s="11">
        <v>186</v>
      </c>
      <c r="G12" s="11">
        <v>2265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653</v>
      </c>
      <c r="D13" s="11">
        <v>367</v>
      </c>
      <c r="E13" s="11">
        <v>325</v>
      </c>
      <c r="F13" s="11">
        <v>42</v>
      </c>
      <c r="G13" s="11">
        <v>286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3720</v>
      </c>
      <c r="D14" s="11">
        <v>2212</v>
      </c>
      <c r="E14" s="11">
        <v>1885</v>
      </c>
      <c r="F14" s="11">
        <v>327</v>
      </c>
      <c r="G14" s="11">
        <v>1508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8744</v>
      </c>
      <c r="D15" s="9">
        <v>6329</v>
      </c>
      <c r="E15" s="9">
        <v>6035</v>
      </c>
      <c r="F15" s="9">
        <v>294</v>
      </c>
      <c r="G15" s="9">
        <v>2415</v>
      </c>
    </row>
    <row r="16" spans="1:12" ht="11.65" customHeight="1">
      <c r="A16" s="25" t="s">
        <v>14</v>
      </c>
      <c r="B16" s="10" t="s">
        <v>9</v>
      </c>
      <c r="C16" s="11">
        <v>4162</v>
      </c>
      <c r="D16" s="11">
        <v>2771</v>
      </c>
      <c r="E16" s="11">
        <v>2670</v>
      </c>
      <c r="F16" s="11">
        <v>101</v>
      </c>
      <c r="G16" s="11">
        <v>1391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610</v>
      </c>
      <c r="D17" s="11">
        <v>372</v>
      </c>
      <c r="E17" s="11">
        <v>348</v>
      </c>
      <c r="F17" s="11">
        <v>24</v>
      </c>
      <c r="G17" s="11">
        <v>238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3972</v>
      </c>
      <c r="D18" s="14">
        <v>3186</v>
      </c>
      <c r="E18" s="14">
        <v>3017</v>
      </c>
      <c r="F18" s="14">
        <v>169</v>
      </c>
      <c r="G18" s="14">
        <v>786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L57"/>
  <sheetViews>
    <sheetView showGridLines="0" zoomScaleNormal="100" workbookViewId="0">
      <selection sqref="A1:XFD1048576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47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133131</v>
      </c>
      <c r="D7" s="9">
        <v>83018</v>
      </c>
      <c r="E7" s="9">
        <v>74690</v>
      </c>
      <c r="F7" s="9">
        <v>8328</v>
      </c>
      <c r="G7" s="9">
        <v>50113</v>
      </c>
    </row>
    <row r="8" spans="1:12" ht="11.65" customHeight="1">
      <c r="A8" s="25" t="s">
        <v>14</v>
      </c>
      <c r="B8" s="10" t="s">
        <v>9</v>
      </c>
      <c r="C8" s="11">
        <v>86322</v>
      </c>
      <c r="D8" s="11">
        <v>51479</v>
      </c>
      <c r="E8" s="11">
        <v>47433</v>
      </c>
      <c r="F8" s="11">
        <v>4046</v>
      </c>
      <c r="G8" s="11">
        <v>34843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5779</v>
      </c>
      <c r="D9" s="11">
        <v>3533</v>
      </c>
      <c r="E9" s="11">
        <v>3165</v>
      </c>
      <c r="F9" s="11">
        <v>368</v>
      </c>
      <c r="G9" s="11">
        <v>2246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41030</v>
      </c>
      <c r="D10" s="11">
        <v>28006</v>
      </c>
      <c r="E10" s="11">
        <v>24092</v>
      </c>
      <c r="F10" s="11">
        <v>3914</v>
      </c>
      <c r="G10" s="11">
        <v>13024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69406</v>
      </c>
      <c r="D11" s="9">
        <v>37007</v>
      </c>
      <c r="E11" s="9">
        <v>31843</v>
      </c>
      <c r="F11" s="9">
        <v>5164</v>
      </c>
      <c r="G11" s="9">
        <v>32399</v>
      </c>
    </row>
    <row r="12" spans="1:12" ht="11.65" customHeight="1">
      <c r="A12" s="25" t="s">
        <v>14</v>
      </c>
      <c r="B12" s="10" t="s">
        <v>9</v>
      </c>
      <c r="C12" s="11">
        <v>46374</v>
      </c>
      <c r="D12" s="11">
        <v>24132</v>
      </c>
      <c r="E12" s="11">
        <v>21524</v>
      </c>
      <c r="F12" s="11">
        <v>2608</v>
      </c>
      <c r="G12" s="11">
        <v>22242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3304</v>
      </c>
      <c r="D13" s="11">
        <v>1876</v>
      </c>
      <c r="E13" s="11">
        <v>1640</v>
      </c>
      <c r="F13" s="11">
        <v>236</v>
      </c>
      <c r="G13" s="11">
        <v>1428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19728</v>
      </c>
      <c r="D14" s="11">
        <v>10999</v>
      </c>
      <c r="E14" s="11">
        <v>8679</v>
      </c>
      <c r="F14" s="11">
        <v>2320</v>
      </c>
      <c r="G14" s="11">
        <v>8729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63725</v>
      </c>
      <c r="D15" s="9">
        <v>46011</v>
      </c>
      <c r="E15" s="9">
        <v>42847</v>
      </c>
      <c r="F15" s="9">
        <v>3164</v>
      </c>
      <c r="G15" s="9">
        <v>17714</v>
      </c>
    </row>
    <row r="16" spans="1:12" ht="11.65" customHeight="1">
      <c r="A16" s="25" t="s">
        <v>14</v>
      </c>
      <c r="B16" s="10" t="s">
        <v>9</v>
      </c>
      <c r="C16" s="11">
        <v>39948</v>
      </c>
      <c r="D16" s="11">
        <v>27347</v>
      </c>
      <c r="E16" s="11">
        <v>25909</v>
      </c>
      <c r="F16" s="11">
        <v>1438</v>
      </c>
      <c r="G16" s="11">
        <v>12601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2475</v>
      </c>
      <c r="D17" s="11">
        <v>1657</v>
      </c>
      <c r="E17" s="11">
        <v>1525</v>
      </c>
      <c r="F17" s="11">
        <v>132</v>
      </c>
      <c r="G17" s="11">
        <v>818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21302</v>
      </c>
      <c r="D18" s="14">
        <v>17007</v>
      </c>
      <c r="E18" s="14">
        <v>15413</v>
      </c>
      <c r="F18" s="14">
        <v>1594</v>
      </c>
      <c r="G18" s="14">
        <v>4295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L57"/>
  <sheetViews>
    <sheetView showGridLines="0" zoomScaleNormal="100" workbookViewId="0">
      <selection sqref="A1:XFD1048576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48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18019</v>
      </c>
      <c r="D7" s="9">
        <v>10952</v>
      </c>
      <c r="E7" s="9">
        <v>10157</v>
      </c>
      <c r="F7" s="9">
        <v>795</v>
      </c>
      <c r="G7" s="9">
        <v>7067</v>
      </c>
    </row>
    <row r="8" spans="1:12" ht="11.65" customHeight="1">
      <c r="A8" s="25" t="s">
        <v>14</v>
      </c>
      <c r="B8" s="10" t="s">
        <v>9</v>
      </c>
      <c r="C8" s="11">
        <v>8925</v>
      </c>
      <c r="D8" s="11">
        <v>5031</v>
      </c>
      <c r="E8" s="11">
        <v>4729</v>
      </c>
      <c r="F8" s="11">
        <v>302</v>
      </c>
      <c r="G8" s="11">
        <v>3894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848</v>
      </c>
      <c r="D9" s="11">
        <v>501</v>
      </c>
      <c r="E9" s="11">
        <v>458</v>
      </c>
      <c r="F9" s="11">
        <v>43</v>
      </c>
      <c r="G9" s="11">
        <v>347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8246</v>
      </c>
      <c r="D10" s="11">
        <v>5420</v>
      </c>
      <c r="E10" s="11">
        <v>4970</v>
      </c>
      <c r="F10" s="11">
        <v>450</v>
      </c>
      <c r="G10" s="11">
        <v>2826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9012</v>
      </c>
      <c r="D11" s="9">
        <v>4478</v>
      </c>
      <c r="E11" s="9">
        <v>3972</v>
      </c>
      <c r="F11" s="9">
        <v>506</v>
      </c>
      <c r="G11" s="9">
        <v>4534</v>
      </c>
    </row>
    <row r="12" spans="1:12" ht="11.65" customHeight="1">
      <c r="A12" s="25" t="s">
        <v>14</v>
      </c>
      <c r="B12" s="10" t="s">
        <v>9</v>
      </c>
      <c r="C12" s="11">
        <v>4498</v>
      </c>
      <c r="D12" s="11">
        <v>2105</v>
      </c>
      <c r="E12" s="11">
        <v>1921</v>
      </c>
      <c r="F12" s="11">
        <v>184</v>
      </c>
      <c r="G12" s="11">
        <v>2393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465</v>
      </c>
      <c r="D13" s="11">
        <v>255</v>
      </c>
      <c r="E13" s="11">
        <v>226</v>
      </c>
      <c r="F13" s="11">
        <v>29</v>
      </c>
      <c r="G13" s="11">
        <v>210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4049</v>
      </c>
      <c r="D14" s="11">
        <v>2118</v>
      </c>
      <c r="E14" s="11">
        <v>1825</v>
      </c>
      <c r="F14" s="11">
        <v>293</v>
      </c>
      <c r="G14" s="11">
        <v>1931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9007</v>
      </c>
      <c r="D15" s="9">
        <v>6474</v>
      </c>
      <c r="E15" s="9">
        <v>6185</v>
      </c>
      <c r="F15" s="9">
        <v>289</v>
      </c>
      <c r="G15" s="9">
        <v>2533</v>
      </c>
    </row>
    <row r="16" spans="1:12" ht="11.65" customHeight="1">
      <c r="A16" s="25" t="s">
        <v>14</v>
      </c>
      <c r="B16" s="10" t="s">
        <v>9</v>
      </c>
      <c r="C16" s="11">
        <v>4427</v>
      </c>
      <c r="D16" s="11">
        <v>2926</v>
      </c>
      <c r="E16" s="11">
        <v>2808</v>
      </c>
      <c r="F16" s="11">
        <v>118</v>
      </c>
      <c r="G16" s="11">
        <v>1501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383</v>
      </c>
      <c r="D17" s="11">
        <v>246</v>
      </c>
      <c r="E17" s="11">
        <v>232</v>
      </c>
      <c r="F17" s="11">
        <v>14</v>
      </c>
      <c r="G17" s="11">
        <v>137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4197</v>
      </c>
      <c r="D18" s="14">
        <v>3302</v>
      </c>
      <c r="E18" s="14">
        <v>3145</v>
      </c>
      <c r="F18" s="14">
        <v>157</v>
      </c>
      <c r="G18" s="14">
        <v>895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5"/>
  <sheetViews>
    <sheetView showGridLines="0" tabSelected="1" workbookViewId="0">
      <selection activeCell="A6" sqref="A6"/>
    </sheetView>
  </sheetViews>
  <sheetFormatPr baseColWidth="10" defaultRowHeight="15"/>
  <cols>
    <col min="1" max="16384" width="12" style="4"/>
  </cols>
  <sheetData>
    <row r="1" spans="1:1">
      <c r="A1" s="3" t="s">
        <v>16</v>
      </c>
    </row>
    <row r="2" spans="1:1">
      <c r="A2" s="3" t="s">
        <v>17</v>
      </c>
    </row>
    <row r="4" spans="1:1">
      <c r="A4" s="19" t="str">
        <f>HYPERLINK("#'Cuadro 7'!A3", "Cuadro 7. Provincia de  Tucumán. Población de 14 años y más en viviendas particulares, por condición de actividad económica, según sexo registrado al nacer y cobertura de salud. Año 2022")</f>
        <v>Cuadro 7. Provincia de  Tucumán. Población de 14 años y más en viviendas particulares, por condición de actividad económica, según sexo registrado al nacer y cobertura de salud. Año 2022</v>
      </c>
    </row>
    <row r="5" spans="1:1" ht="15" customHeight="1">
      <c r="A5" s="19" t="str">
        <f>HYPERLINK("#'Cuadro 7.1'!A3", "Cuadro 7.1. Provincia de  Tucumán, departamento Burruyacú. Población de 14 años y más en viviendas particulares, por condición de actividad económica, según sexo registrado al nacer y cobertura de salud. Año 2022")</f>
        <v>Cuadro 7.1. Provincia de  Tucumán, departamento Burruyacú. Población de 14 años y más en viviendas particulares, por condición de actividad económica, según sexo registrado al nacer y cobertura de salud. Año 2022</v>
      </c>
    </row>
    <row r="6" spans="1:1">
      <c r="A6" s="19" t="str">
        <f>HYPERLINK("#'Cuadro 7.2'!A3", "Cuadro 7.2. Provincia de  Tucumán, departamento Capital. Población de 14 años y más en viviendas particulares, por condición de actividad económica, según sexo registrado al nacer y cobertura de salud. Año 2022")</f>
        <v>Cuadro 7.2. Provincia de  Tucumán, departamento Capital. Población de 14 años y más en viviendas particulares, por condición de actividad económica, según sexo registrado al nacer y cobertura de salud. Año 2022</v>
      </c>
    </row>
    <row r="7" spans="1:1">
      <c r="A7" s="5" t="str">
        <f>HYPERLINK("#'Cuadro 7.3'!A3", "Cuadro 7.3. Provincia de  Tucumán, departamento Chicligasta. Población de 14 años y más en viviendas particulares, por condición de actividad económica, según sexo registrado al nacer y cobertura de salud. Año 2022")</f>
        <v>Cuadro 7.3. Provincia de  Tucumán, departamento Chicligasta. Población de 14 años y más en viviendas particulares, por condición de actividad económica, según sexo registrado al nacer y cobertura de salud. Año 2022</v>
      </c>
    </row>
    <row r="8" spans="1:1">
      <c r="A8" s="5" t="str">
        <f>HYPERLINK("#'Cuadro 7.4'!A3", "Cuadro 7.4. Provincia de  Tucumán, departamento Cruz Alta. Población de 14 años y más en viviendas particulares, por condición de actividad económica, según sexo registrado al nacer y cobertura de salud. Año 2022")</f>
        <v>Cuadro 7.4. Provincia de  Tucumán, departamento Cruz Alta. Población de 14 años y más en viviendas particulares, por condición de actividad económica, según sexo registrado al nacer y cobertura de salud. Año 2022</v>
      </c>
    </row>
    <row r="9" spans="1:1">
      <c r="A9" s="5" t="str">
        <f>HYPERLINK("#'Cuadro 7.5'!A3", "Cuadro 7.5. Provincia de  Tucumán, departamento Famaillá. Población de 14 años y más en viviendas particulares, por condición de actividad económica, según sexo registrado al nacer y cobertura de salud. Año 2022")</f>
        <v>Cuadro 7.5. Provincia de  Tucumán, departamento Famaillá. Población de 14 años y más en viviendas particulares, por condición de actividad económica, según sexo registrado al nacer y cobertura de salud. Año 2022</v>
      </c>
    </row>
    <row r="10" spans="1:1">
      <c r="A10" s="5" t="str">
        <f>HYPERLINK("#'Cuadro 7.6'!A3", "Cuadro 7.6. Provincia de  Tucumán, departamento Graneros. Población de 14 años y más en viviendas particulares, por condición de actividad económica, según sexo registrado al nacer y cobertura de salud. Año 2022")</f>
        <v>Cuadro 7.6. Provincia de  Tucumán, departamento Graneros. Población de 14 años y más en viviendas particulares, por condición de actividad económica, según sexo registrado al nacer y cobertura de salud. Año 2022</v>
      </c>
    </row>
    <row r="11" spans="1:1">
      <c r="A11" s="5" t="str">
        <f>HYPERLINK("#'Cuadro 7.7'!A3", "Cuadro 7.7. Provincia de  Tucumán, departamento Juan Bautista Alberdi. Población de 14 años y más en viviendas particulares, por condición de actividad económica, según sexo registrado al nacer y cobertura de salud. Año 2022")</f>
        <v>Cuadro 7.7. Provincia de  Tucumán, departamento Juan Bautista Alberdi. Población de 14 años y más en viviendas particulares, por condición de actividad económica, según sexo registrado al nacer y cobertura de salud. Año 2022</v>
      </c>
    </row>
    <row r="12" spans="1:1">
      <c r="A12" s="5" t="str">
        <f>HYPERLINK("#'Cuadro 7.8'!A3", "Cuadro 7.8. Provincia de  Tucumán, departamento La Cocha. Población de 14 años y más en viviendas particulares, por condición de actividad económica, según sexo registrado al nacer y cobertura de salud. Año 2022")</f>
        <v>Cuadro 7.8. Provincia de  Tucumán, departamento La Cocha. Población de 14 años y más en viviendas particulares, por condición de actividad económica, según sexo registrado al nacer y cobertura de salud. Año 2022</v>
      </c>
    </row>
    <row r="13" spans="1:1">
      <c r="A13" s="5" t="str">
        <f>HYPERLINK("#'Cuadro 7.9'!A3", "Cuadro 7.9. Provincia de  Tucumán, departamento Leales. Población de 14 años y más en viviendas particulares, por condición de actividad económica, según sexo registrado al nacer y cobertura de salud. Año 2022")</f>
        <v>Cuadro 7.9. Provincia de  Tucumán, departamento Leales. Población de 14 años y más en viviendas particulares, por condición de actividad económica, según sexo registrado al nacer y cobertura de salud. Año 2022</v>
      </c>
    </row>
    <row r="14" spans="1:1">
      <c r="A14" s="5" t="str">
        <f>HYPERLINK("#'Cuadro 7.10'!A3", "Cuadro 7.10. Provincia de  Tucumán, departamento Lules. Población de 14 años y más en viviendas particulares, por condición de actividad económica, según sexo registrado al nacer y cobertura de salud. Año 2022")</f>
        <v>Cuadro 7.10. Provincia de  Tucumán, departamento Lules. Población de 14 años y más en viviendas particulares, por condición de actividad económica, según sexo registrado al nacer y cobertura de salud. Año 2022</v>
      </c>
    </row>
    <row r="15" spans="1:1">
      <c r="A15" s="5" t="str">
        <f>HYPERLINK("#'Cuadro 7.11'!A3", "Cuadro 7.11. Provincia de  Tucumán, departamento Monteros. Población de 14 años y más en viviendas particulares, por condición de actividad económica, según sexo registrado al nacer y cobertura de salud. Año 2022")</f>
        <v>Cuadro 7.11. Provincia de  Tucumán, departamento Monteros. Población de 14 años y más en viviendas particulares, por condición de actividad económica, según sexo registrado al nacer y cobertura de salud. Año 2022</v>
      </c>
    </row>
    <row r="16" spans="1:1">
      <c r="A16" s="5" t="str">
        <f>HYPERLINK("#'Cuadro 7.12'!A3", "Cuadro 7.12. Provincia de  Tucumán, departamento Río Chico. Población de 14 años y más en viviendas particulares, por condición de actividad económica, según sexo registrado al nacer y cobertura de salud. Año 2022")</f>
        <v>Cuadro 7.12. Provincia de  Tucumán, departamento Río Chico. Población de 14 años y más en viviendas particulares, por condición de actividad económica, según sexo registrado al nacer y cobertura de salud. Año 2022</v>
      </c>
    </row>
    <row r="17" spans="1:1">
      <c r="A17" s="5" t="str">
        <f>HYPERLINK("#'Cuadro 7.13'!A3", "Cuadro 7.13. Provincia de  Tucumán, departamento Simoca. Población de 14 años y más en viviendas particulares, por condición de actividad económica, según sexo registrado al nacer y cobertura de salud. Año 2022")</f>
        <v>Cuadro 7.13. Provincia de  Tucumán, departamento Simoca. Población de 14 años y más en viviendas particulares, por condición de actividad económica, según sexo registrado al nacer y cobertura de salud. Año 2022</v>
      </c>
    </row>
    <row r="18" spans="1:1">
      <c r="A18" s="5" t="str">
        <f>HYPERLINK("#'Cuadro 7.14'!A3", "Cuadro 7.14. Provincia de  Tucumán, departamento Tafí del Valle. Población de 14 años y más en viviendas particulares, por condición de actividad económica, según sexo registrado al nacer y cobertura de salud. Año 2022")</f>
        <v>Cuadro 7.14. Provincia de  Tucumán, departamento Tafí del Valle. Población de 14 años y más en viviendas particulares, por condición de actividad económica, según sexo registrado al nacer y cobertura de salud. Año 2022</v>
      </c>
    </row>
    <row r="19" spans="1:1">
      <c r="A19" s="5" t="str">
        <f>HYPERLINK("#'Cuadro 7.15'!A3", "Cuadro 7.15. Provincia de  Tucumán, departamento Tafí Viejo. Población de 14 años y más en viviendas particulares, por condición de actividad económica, según sexo registrado al nacer y cobertura de salud. Año 2022")</f>
        <v>Cuadro 7.15. Provincia de  Tucumán, departamento Tafí Viejo. Población de 14 años y más en viviendas particulares, por condición de actividad económica, según sexo registrado al nacer y cobertura de salud. Año 2022</v>
      </c>
    </row>
    <row r="20" spans="1:1">
      <c r="A20" s="5" t="str">
        <f>HYPERLINK("#'Cuadro 7.16'!A3", "Cuadro 7.16. Provincia de  Tucumán, departamento Trancas. Población de 14 años y más en viviendas particulares, por condición de actividad económica, según sexo registrado al nacer y cobertura de salud. Año 2022")</f>
        <v>Cuadro 7.16. Provincia de  Tucumán, departamento Trancas. Población de 14 años y más en viviendas particulares, por condición de actividad económica, según sexo registrado al nacer y cobertura de salud. Año 2022</v>
      </c>
    </row>
    <row r="21" spans="1:1">
      <c r="A21" s="5" t="str">
        <f>HYPERLINK("#'Cuadro 7.17'!A3", "Cuadro 7.17. Provincia de  Tucumán, departamento Yerba Buena. Población de 14 años y más en viviendas particulares, por condición de actividad económica, según sexo registrado al nacer y cobertura de salud. Año 2022")</f>
        <v>Cuadro 7.17. Provincia de  Tucumán, departamento Yerba Buena. Población de 14 años y más en viviendas particulares, por condición de actividad económica, según sexo registrado al nacer y cobertura de salud. Año 2022</v>
      </c>
    </row>
    <row r="23" spans="1:1">
      <c r="A23" s="4" t="s">
        <v>18</v>
      </c>
    </row>
    <row r="24" spans="1:1">
      <c r="A24" s="4" t="s">
        <v>19</v>
      </c>
    </row>
    <row r="25" spans="1:1">
      <c r="A25" s="4" t="s">
        <v>20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L57"/>
  <sheetViews>
    <sheetView showGridLines="0" zoomScaleNormal="100" workbookViewId="0">
      <selection activeCell="A2" sqref="A2:G2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49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80636</v>
      </c>
      <c r="D7" s="9">
        <v>53159</v>
      </c>
      <c r="E7" s="9">
        <v>48772</v>
      </c>
      <c r="F7" s="9">
        <v>4387</v>
      </c>
      <c r="G7" s="9">
        <v>27477</v>
      </c>
    </row>
    <row r="8" spans="1:12" ht="11.65" customHeight="1">
      <c r="A8" s="25" t="s">
        <v>14</v>
      </c>
      <c r="B8" s="10" t="s">
        <v>9</v>
      </c>
      <c r="C8" s="11">
        <v>60411</v>
      </c>
      <c r="D8" s="11">
        <v>38794</v>
      </c>
      <c r="E8" s="11">
        <v>36372</v>
      </c>
      <c r="F8" s="11">
        <v>2422</v>
      </c>
      <c r="G8" s="11">
        <v>21617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3441</v>
      </c>
      <c r="D9" s="11">
        <v>2261</v>
      </c>
      <c r="E9" s="11">
        <v>2036</v>
      </c>
      <c r="F9" s="11">
        <v>225</v>
      </c>
      <c r="G9" s="11">
        <v>1180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16784</v>
      </c>
      <c r="D10" s="11">
        <v>12104</v>
      </c>
      <c r="E10" s="11">
        <v>10364</v>
      </c>
      <c r="F10" s="11">
        <v>1740</v>
      </c>
      <c r="G10" s="11">
        <v>4680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42157</v>
      </c>
      <c r="D11" s="9">
        <v>25005</v>
      </c>
      <c r="E11" s="9">
        <v>22439</v>
      </c>
      <c r="F11" s="9">
        <v>2566</v>
      </c>
      <c r="G11" s="9">
        <v>17152</v>
      </c>
    </row>
    <row r="12" spans="1:12" ht="11.65" customHeight="1">
      <c r="A12" s="25" t="s">
        <v>14</v>
      </c>
      <c r="B12" s="10" t="s">
        <v>9</v>
      </c>
      <c r="C12" s="11">
        <v>32329</v>
      </c>
      <c r="D12" s="11">
        <v>18931</v>
      </c>
      <c r="E12" s="11">
        <v>17464</v>
      </c>
      <c r="F12" s="11">
        <v>1467</v>
      </c>
      <c r="G12" s="11">
        <v>13398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1918</v>
      </c>
      <c r="D13" s="11">
        <v>1202</v>
      </c>
      <c r="E13" s="11">
        <v>1069</v>
      </c>
      <c r="F13" s="11">
        <v>133</v>
      </c>
      <c r="G13" s="11">
        <v>716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7910</v>
      </c>
      <c r="D14" s="11">
        <v>4872</v>
      </c>
      <c r="E14" s="11">
        <v>3906</v>
      </c>
      <c r="F14" s="11">
        <v>966</v>
      </c>
      <c r="G14" s="11">
        <v>3038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38479</v>
      </c>
      <c r="D15" s="9">
        <v>28154</v>
      </c>
      <c r="E15" s="9">
        <v>26333</v>
      </c>
      <c r="F15" s="9">
        <v>1821</v>
      </c>
      <c r="G15" s="9">
        <v>10325</v>
      </c>
    </row>
    <row r="16" spans="1:12" ht="11.65" customHeight="1">
      <c r="A16" s="25" t="s">
        <v>14</v>
      </c>
      <c r="B16" s="10" t="s">
        <v>9</v>
      </c>
      <c r="C16" s="11">
        <v>28082</v>
      </c>
      <c r="D16" s="11">
        <v>19863</v>
      </c>
      <c r="E16" s="11">
        <v>18908</v>
      </c>
      <c r="F16" s="11">
        <v>955</v>
      </c>
      <c r="G16" s="11">
        <v>8219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1523</v>
      </c>
      <c r="D17" s="11">
        <v>1059</v>
      </c>
      <c r="E17" s="11">
        <v>967</v>
      </c>
      <c r="F17" s="11">
        <v>92</v>
      </c>
      <c r="G17" s="11">
        <v>464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8874</v>
      </c>
      <c r="D18" s="14">
        <v>7232</v>
      </c>
      <c r="E18" s="14">
        <v>6458</v>
      </c>
      <c r="F18" s="14">
        <v>774</v>
      </c>
      <c r="G18" s="14">
        <v>1642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7"/>
  <sheetViews>
    <sheetView showGridLines="0" zoomScaleNormal="100" workbookViewId="0">
      <selection activeCell="A3" sqref="A3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32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 t="s">
        <v>14</v>
      </c>
      <c r="B3" s="6" t="s">
        <v>14</v>
      </c>
      <c r="C3" s="6" t="s">
        <v>14</v>
      </c>
      <c r="D3" s="6" t="s">
        <v>14</v>
      </c>
      <c r="E3" s="6" t="s">
        <v>14</v>
      </c>
      <c r="F3" s="6" t="s">
        <v>14</v>
      </c>
      <c r="G3" s="6" t="s">
        <v>14</v>
      </c>
      <c r="H3" s="4" t="s">
        <v>14</v>
      </c>
      <c r="I3" s="4" t="s">
        <v>14</v>
      </c>
      <c r="J3" s="4" t="s">
        <v>14</v>
      </c>
      <c r="K3" s="4" t="s">
        <v>14</v>
      </c>
      <c r="L3" s="4" t="s">
        <v>14</v>
      </c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1353069</v>
      </c>
      <c r="D7" s="9">
        <v>811238</v>
      </c>
      <c r="E7" s="9">
        <v>731827</v>
      </c>
      <c r="F7" s="9">
        <v>79411</v>
      </c>
      <c r="G7" s="9">
        <v>541831</v>
      </c>
    </row>
    <row r="8" spans="1:12" ht="11.65" customHeight="1">
      <c r="A8" s="25" t="s">
        <v>14</v>
      </c>
      <c r="B8" s="10" t="s">
        <v>9</v>
      </c>
      <c r="C8" s="11">
        <v>849025</v>
      </c>
      <c r="D8" s="11">
        <v>487895</v>
      </c>
      <c r="E8" s="11">
        <v>451347</v>
      </c>
      <c r="F8" s="11">
        <v>36548</v>
      </c>
      <c r="G8" s="11">
        <v>361130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64916</v>
      </c>
      <c r="D9" s="11">
        <v>38272</v>
      </c>
      <c r="E9" s="11">
        <v>34614</v>
      </c>
      <c r="F9" s="11">
        <v>3658</v>
      </c>
      <c r="G9" s="11">
        <v>26644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439128</v>
      </c>
      <c r="D10" s="11">
        <v>285071</v>
      </c>
      <c r="E10" s="11">
        <v>245866</v>
      </c>
      <c r="F10" s="11">
        <v>39205</v>
      </c>
      <c r="G10" s="11">
        <v>154057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705449</v>
      </c>
      <c r="D11" s="9">
        <v>354403</v>
      </c>
      <c r="E11" s="9">
        <v>306752</v>
      </c>
      <c r="F11" s="9">
        <v>47651</v>
      </c>
      <c r="G11" s="9">
        <v>351046</v>
      </c>
    </row>
    <row r="12" spans="1:12" ht="11.65" customHeight="1">
      <c r="A12" s="25" t="s">
        <v>14</v>
      </c>
      <c r="B12" s="10" t="s">
        <v>9</v>
      </c>
      <c r="C12" s="11">
        <v>456334</v>
      </c>
      <c r="D12" s="11">
        <v>224520</v>
      </c>
      <c r="E12" s="11">
        <v>201832</v>
      </c>
      <c r="F12" s="11">
        <v>22688</v>
      </c>
      <c r="G12" s="11">
        <v>231814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35254</v>
      </c>
      <c r="D13" s="11">
        <v>18636</v>
      </c>
      <c r="E13" s="11">
        <v>16369</v>
      </c>
      <c r="F13" s="11">
        <v>2267</v>
      </c>
      <c r="G13" s="11">
        <v>16618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213861</v>
      </c>
      <c r="D14" s="11">
        <v>111247</v>
      </c>
      <c r="E14" s="11">
        <v>88551</v>
      </c>
      <c r="F14" s="11">
        <v>22696</v>
      </c>
      <c r="G14" s="11">
        <v>102614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647620</v>
      </c>
      <c r="D15" s="9">
        <v>456835</v>
      </c>
      <c r="E15" s="9">
        <v>425075</v>
      </c>
      <c r="F15" s="9">
        <v>31760</v>
      </c>
      <c r="G15" s="9">
        <v>190785</v>
      </c>
    </row>
    <row r="16" spans="1:12" ht="11.65" customHeight="1">
      <c r="A16" s="25" t="s">
        <v>14</v>
      </c>
      <c r="B16" s="10" t="s">
        <v>9</v>
      </c>
      <c r="C16" s="11">
        <v>392691</v>
      </c>
      <c r="D16" s="11">
        <v>263375</v>
      </c>
      <c r="E16" s="11">
        <v>249515</v>
      </c>
      <c r="F16" s="11">
        <v>13860</v>
      </c>
      <c r="G16" s="11">
        <v>129316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29662</v>
      </c>
      <c r="D17" s="11">
        <v>19636</v>
      </c>
      <c r="E17" s="11">
        <v>18245</v>
      </c>
      <c r="F17" s="11">
        <v>1391</v>
      </c>
      <c r="G17" s="11">
        <v>10026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225267</v>
      </c>
      <c r="D18" s="14">
        <v>173824</v>
      </c>
      <c r="E18" s="14">
        <v>157315</v>
      </c>
      <c r="F18" s="14">
        <v>16509</v>
      </c>
      <c r="G18" s="14">
        <v>51443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 t="s">
        <v>14</v>
      </c>
      <c r="B19" s="10" t="s">
        <v>14</v>
      </c>
      <c r="C19" s="16" t="s">
        <v>14</v>
      </c>
      <c r="D19" s="16" t="s">
        <v>14</v>
      </c>
      <c r="E19" s="16" t="s">
        <v>14</v>
      </c>
      <c r="F19" s="16" t="s">
        <v>14</v>
      </c>
      <c r="G19" s="16" t="s">
        <v>14</v>
      </c>
      <c r="H19" s="4" t="s">
        <v>14</v>
      </c>
      <c r="I19" s="4" t="s">
        <v>14</v>
      </c>
      <c r="J19" s="4" t="s">
        <v>14</v>
      </c>
      <c r="K19" s="4" t="s">
        <v>14</v>
      </c>
      <c r="L19" s="4" t="s">
        <v>14</v>
      </c>
    </row>
    <row r="20" spans="1:12" ht="28.9" customHeight="1">
      <c r="A20" s="28" t="s">
        <v>30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31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 t="s">
        <v>14</v>
      </c>
      <c r="B22" s="17" t="s">
        <v>14</v>
      </c>
      <c r="C22" s="6" t="s">
        <v>14</v>
      </c>
      <c r="D22" s="6" t="s">
        <v>14</v>
      </c>
      <c r="E22" s="6" t="s">
        <v>14</v>
      </c>
      <c r="F22" s="6" t="s">
        <v>14</v>
      </c>
      <c r="G22" s="6" t="s">
        <v>14</v>
      </c>
      <c r="H22" s="4" t="s">
        <v>14</v>
      </c>
      <c r="I22" s="4" t="s">
        <v>14</v>
      </c>
      <c r="J22" s="4" t="s">
        <v>14</v>
      </c>
      <c r="K22" s="4" t="s">
        <v>14</v>
      </c>
      <c r="L22" s="4" t="s">
        <v>14</v>
      </c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57"/>
  <sheetViews>
    <sheetView showGridLines="0" zoomScaleNormal="100" workbookViewId="0">
      <selection activeCell="A3" sqref="A3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33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34236</v>
      </c>
      <c r="D7" s="9">
        <v>19048</v>
      </c>
      <c r="E7" s="9">
        <v>17536</v>
      </c>
      <c r="F7" s="9">
        <v>1512</v>
      </c>
      <c r="G7" s="9">
        <v>15188</v>
      </c>
    </row>
    <row r="8" spans="1:12" ht="11.65" customHeight="1">
      <c r="A8" s="25" t="s">
        <v>14</v>
      </c>
      <c r="B8" s="10" t="s">
        <v>9</v>
      </c>
      <c r="C8" s="11">
        <v>20713</v>
      </c>
      <c r="D8" s="11">
        <v>11321</v>
      </c>
      <c r="E8" s="11">
        <v>10636</v>
      </c>
      <c r="F8" s="11">
        <v>685</v>
      </c>
      <c r="G8" s="11">
        <v>9392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1756</v>
      </c>
      <c r="D9" s="11">
        <v>965</v>
      </c>
      <c r="E9" s="11">
        <v>886</v>
      </c>
      <c r="F9" s="11">
        <v>79</v>
      </c>
      <c r="G9" s="11">
        <v>791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11767</v>
      </c>
      <c r="D10" s="11">
        <v>6762</v>
      </c>
      <c r="E10" s="11">
        <v>6014</v>
      </c>
      <c r="F10" s="11">
        <v>748</v>
      </c>
      <c r="G10" s="11">
        <v>5005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16970</v>
      </c>
      <c r="D11" s="9">
        <v>6902</v>
      </c>
      <c r="E11" s="9">
        <v>5967</v>
      </c>
      <c r="F11" s="9">
        <v>935</v>
      </c>
      <c r="G11" s="9">
        <v>10068</v>
      </c>
    </row>
    <row r="12" spans="1:12" ht="11.65" customHeight="1">
      <c r="A12" s="25" t="s">
        <v>14</v>
      </c>
      <c r="B12" s="10" t="s">
        <v>9</v>
      </c>
      <c r="C12" s="11">
        <v>10006</v>
      </c>
      <c r="D12" s="11">
        <v>4006</v>
      </c>
      <c r="E12" s="11">
        <v>3563</v>
      </c>
      <c r="F12" s="11">
        <v>443</v>
      </c>
      <c r="G12" s="11">
        <v>6000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862</v>
      </c>
      <c r="D13" s="11">
        <v>354</v>
      </c>
      <c r="E13" s="11">
        <v>299</v>
      </c>
      <c r="F13" s="11">
        <v>55</v>
      </c>
      <c r="G13" s="11">
        <v>508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6102</v>
      </c>
      <c r="D14" s="11">
        <v>2542</v>
      </c>
      <c r="E14" s="11">
        <v>2105</v>
      </c>
      <c r="F14" s="11">
        <v>437</v>
      </c>
      <c r="G14" s="11">
        <v>3560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17266</v>
      </c>
      <c r="D15" s="9">
        <v>12146</v>
      </c>
      <c r="E15" s="9">
        <v>11569</v>
      </c>
      <c r="F15" s="9">
        <v>577</v>
      </c>
      <c r="G15" s="9">
        <v>5120</v>
      </c>
    </row>
    <row r="16" spans="1:12" ht="11.65" customHeight="1">
      <c r="A16" s="25" t="s">
        <v>14</v>
      </c>
      <c r="B16" s="10" t="s">
        <v>9</v>
      </c>
      <c r="C16" s="11">
        <v>10707</v>
      </c>
      <c r="D16" s="11">
        <v>7315</v>
      </c>
      <c r="E16" s="11">
        <v>7073</v>
      </c>
      <c r="F16" s="11">
        <v>242</v>
      </c>
      <c r="G16" s="11">
        <v>3392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894</v>
      </c>
      <c r="D17" s="11">
        <v>611</v>
      </c>
      <c r="E17" s="11">
        <v>587</v>
      </c>
      <c r="F17" s="11">
        <v>24</v>
      </c>
      <c r="G17" s="11">
        <v>283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5665</v>
      </c>
      <c r="D18" s="14">
        <v>4220</v>
      </c>
      <c r="E18" s="14">
        <v>3909</v>
      </c>
      <c r="F18" s="14">
        <v>311</v>
      </c>
      <c r="G18" s="14">
        <v>1445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57"/>
  <sheetViews>
    <sheetView showGridLines="0" zoomScaleNormal="100" workbookViewId="0">
      <selection activeCell="A3" sqref="A3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34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474397</v>
      </c>
      <c r="D7" s="9">
        <v>293954</v>
      </c>
      <c r="E7" s="9">
        <v>262398</v>
      </c>
      <c r="F7" s="9">
        <v>31556</v>
      </c>
      <c r="G7" s="9">
        <v>180443</v>
      </c>
    </row>
    <row r="8" spans="1:12" ht="11.65" customHeight="1">
      <c r="A8" s="25" t="s">
        <v>14</v>
      </c>
      <c r="B8" s="10" t="s">
        <v>9</v>
      </c>
      <c r="C8" s="11">
        <v>320928</v>
      </c>
      <c r="D8" s="11">
        <v>189332</v>
      </c>
      <c r="E8" s="11">
        <v>173708</v>
      </c>
      <c r="F8" s="11">
        <v>15624</v>
      </c>
      <c r="G8" s="11">
        <v>131596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20124</v>
      </c>
      <c r="D9" s="11">
        <v>12082</v>
      </c>
      <c r="E9" s="11">
        <v>10705</v>
      </c>
      <c r="F9" s="11">
        <v>1377</v>
      </c>
      <c r="G9" s="11">
        <v>8042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133345</v>
      </c>
      <c r="D10" s="11">
        <v>92540</v>
      </c>
      <c r="E10" s="11">
        <v>77985</v>
      </c>
      <c r="F10" s="11">
        <v>14555</v>
      </c>
      <c r="G10" s="11">
        <v>40805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253407</v>
      </c>
      <c r="D11" s="9">
        <v>136873</v>
      </c>
      <c r="E11" s="9">
        <v>118476</v>
      </c>
      <c r="F11" s="9">
        <v>18397</v>
      </c>
      <c r="G11" s="9">
        <v>116534</v>
      </c>
    </row>
    <row r="12" spans="1:12" ht="11.65" customHeight="1">
      <c r="A12" s="25" t="s">
        <v>14</v>
      </c>
      <c r="B12" s="10" t="s">
        <v>9</v>
      </c>
      <c r="C12" s="11">
        <v>178534</v>
      </c>
      <c r="D12" s="11">
        <v>93134</v>
      </c>
      <c r="E12" s="11">
        <v>83700</v>
      </c>
      <c r="F12" s="11">
        <v>9434</v>
      </c>
      <c r="G12" s="11">
        <v>85400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11347</v>
      </c>
      <c r="D13" s="11">
        <v>6405</v>
      </c>
      <c r="E13" s="11">
        <v>5543</v>
      </c>
      <c r="F13" s="11">
        <v>862</v>
      </c>
      <c r="G13" s="11">
        <v>4942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63526</v>
      </c>
      <c r="D14" s="11">
        <v>37334</v>
      </c>
      <c r="E14" s="11">
        <v>29233</v>
      </c>
      <c r="F14" s="11">
        <v>8101</v>
      </c>
      <c r="G14" s="11">
        <v>26192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220990</v>
      </c>
      <c r="D15" s="9">
        <v>157081</v>
      </c>
      <c r="E15" s="9">
        <v>143922</v>
      </c>
      <c r="F15" s="9">
        <v>13159</v>
      </c>
      <c r="G15" s="9">
        <v>63909</v>
      </c>
    </row>
    <row r="16" spans="1:12" ht="11.65" customHeight="1">
      <c r="A16" s="25" t="s">
        <v>14</v>
      </c>
      <c r="B16" s="10" t="s">
        <v>9</v>
      </c>
      <c r="C16" s="11">
        <v>142394</v>
      </c>
      <c r="D16" s="11">
        <v>96198</v>
      </c>
      <c r="E16" s="11">
        <v>90008</v>
      </c>
      <c r="F16" s="11">
        <v>6190</v>
      </c>
      <c r="G16" s="11">
        <v>46196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8777</v>
      </c>
      <c r="D17" s="11">
        <v>5677</v>
      </c>
      <c r="E17" s="11">
        <v>5162</v>
      </c>
      <c r="F17" s="11">
        <v>515</v>
      </c>
      <c r="G17" s="11">
        <v>3100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69819</v>
      </c>
      <c r="D18" s="14">
        <v>55206</v>
      </c>
      <c r="E18" s="14">
        <v>48752</v>
      </c>
      <c r="F18" s="14">
        <v>6454</v>
      </c>
      <c r="G18" s="14">
        <v>14613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57"/>
  <sheetViews>
    <sheetView showGridLines="0" zoomScaleNormal="100" workbookViewId="0">
      <selection activeCell="A3" sqref="A3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35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72464</v>
      </c>
      <c r="D7" s="9">
        <v>42078</v>
      </c>
      <c r="E7" s="9">
        <v>37961</v>
      </c>
      <c r="F7" s="9">
        <v>4117</v>
      </c>
      <c r="G7" s="9">
        <v>30386</v>
      </c>
    </row>
    <row r="8" spans="1:12" ht="11.65" customHeight="1">
      <c r="A8" s="25" t="s">
        <v>14</v>
      </c>
      <c r="B8" s="10" t="s">
        <v>9</v>
      </c>
      <c r="C8" s="11">
        <v>40588</v>
      </c>
      <c r="D8" s="11">
        <v>22051</v>
      </c>
      <c r="E8" s="11">
        <v>20447</v>
      </c>
      <c r="F8" s="11">
        <v>1604</v>
      </c>
      <c r="G8" s="11">
        <v>18537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3575</v>
      </c>
      <c r="D9" s="11">
        <v>2048</v>
      </c>
      <c r="E9" s="11">
        <v>1899</v>
      </c>
      <c r="F9" s="11">
        <v>149</v>
      </c>
      <c r="G9" s="11">
        <v>1527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28301</v>
      </c>
      <c r="D10" s="11">
        <v>17979</v>
      </c>
      <c r="E10" s="11">
        <v>15615</v>
      </c>
      <c r="F10" s="11">
        <v>2364</v>
      </c>
      <c r="G10" s="11">
        <v>10322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37790</v>
      </c>
      <c r="D11" s="9">
        <v>17713</v>
      </c>
      <c r="E11" s="9">
        <v>15212</v>
      </c>
      <c r="F11" s="9">
        <v>2501</v>
      </c>
      <c r="G11" s="9">
        <v>20077</v>
      </c>
    </row>
    <row r="12" spans="1:12" ht="11.65" customHeight="1">
      <c r="A12" s="25" t="s">
        <v>14</v>
      </c>
      <c r="B12" s="10" t="s">
        <v>9</v>
      </c>
      <c r="C12" s="11">
        <v>21916</v>
      </c>
      <c r="D12" s="11">
        <v>9934</v>
      </c>
      <c r="E12" s="11">
        <v>8896</v>
      </c>
      <c r="F12" s="11">
        <v>1038</v>
      </c>
      <c r="G12" s="11">
        <v>11982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1942</v>
      </c>
      <c r="D13" s="11">
        <v>948</v>
      </c>
      <c r="E13" s="11">
        <v>868</v>
      </c>
      <c r="F13" s="11">
        <v>80</v>
      </c>
      <c r="G13" s="11">
        <v>994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13932</v>
      </c>
      <c r="D14" s="11">
        <v>6831</v>
      </c>
      <c r="E14" s="11">
        <v>5448</v>
      </c>
      <c r="F14" s="11">
        <v>1383</v>
      </c>
      <c r="G14" s="11">
        <v>7101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34674</v>
      </c>
      <c r="D15" s="9">
        <v>24365</v>
      </c>
      <c r="E15" s="9">
        <v>22749</v>
      </c>
      <c r="F15" s="9">
        <v>1616</v>
      </c>
      <c r="G15" s="9">
        <v>10309</v>
      </c>
    </row>
    <row r="16" spans="1:12" ht="11.65" customHeight="1">
      <c r="A16" s="25" t="s">
        <v>14</v>
      </c>
      <c r="B16" s="10" t="s">
        <v>9</v>
      </c>
      <c r="C16" s="11">
        <v>18672</v>
      </c>
      <c r="D16" s="11">
        <v>12117</v>
      </c>
      <c r="E16" s="11">
        <v>11551</v>
      </c>
      <c r="F16" s="11">
        <v>566</v>
      </c>
      <c r="G16" s="11">
        <v>6555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1633</v>
      </c>
      <c r="D17" s="11">
        <v>1100</v>
      </c>
      <c r="E17" s="11">
        <v>1031</v>
      </c>
      <c r="F17" s="11">
        <v>69</v>
      </c>
      <c r="G17" s="11">
        <v>533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14369</v>
      </c>
      <c r="D18" s="14">
        <v>11148</v>
      </c>
      <c r="E18" s="14">
        <v>10167</v>
      </c>
      <c r="F18" s="14">
        <v>981</v>
      </c>
      <c r="G18" s="14">
        <v>3221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57"/>
  <sheetViews>
    <sheetView showGridLines="0" zoomScaleNormal="100" workbookViewId="0">
      <selection activeCell="A3" sqref="A3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36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173203</v>
      </c>
      <c r="D7" s="9">
        <v>101291</v>
      </c>
      <c r="E7" s="9">
        <v>90981</v>
      </c>
      <c r="F7" s="9">
        <v>10310</v>
      </c>
      <c r="G7" s="9">
        <v>71912</v>
      </c>
    </row>
    <row r="8" spans="1:12" ht="11.65" customHeight="1">
      <c r="A8" s="25" t="s">
        <v>14</v>
      </c>
      <c r="B8" s="10" t="s">
        <v>9</v>
      </c>
      <c r="C8" s="11">
        <v>106447</v>
      </c>
      <c r="D8" s="11">
        <v>60008</v>
      </c>
      <c r="E8" s="11">
        <v>55335</v>
      </c>
      <c r="F8" s="11">
        <v>4673</v>
      </c>
      <c r="G8" s="11">
        <v>46439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8631</v>
      </c>
      <c r="D9" s="11">
        <v>4937</v>
      </c>
      <c r="E9" s="11">
        <v>4468</v>
      </c>
      <c r="F9" s="11">
        <v>469</v>
      </c>
      <c r="G9" s="11">
        <v>3694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58125</v>
      </c>
      <c r="D10" s="11">
        <v>36346</v>
      </c>
      <c r="E10" s="11">
        <v>31178</v>
      </c>
      <c r="F10" s="11">
        <v>5168</v>
      </c>
      <c r="G10" s="11">
        <v>21779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89429</v>
      </c>
      <c r="D11" s="9">
        <v>41503</v>
      </c>
      <c r="E11" s="9">
        <v>35044</v>
      </c>
      <c r="F11" s="9">
        <v>6459</v>
      </c>
      <c r="G11" s="9">
        <v>47926</v>
      </c>
    </row>
    <row r="12" spans="1:12" ht="11.65" customHeight="1">
      <c r="A12" s="25" t="s">
        <v>14</v>
      </c>
      <c r="B12" s="10" t="s">
        <v>9</v>
      </c>
      <c r="C12" s="11">
        <v>56008</v>
      </c>
      <c r="D12" s="11">
        <v>25345</v>
      </c>
      <c r="E12" s="11">
        <v>22295</v>
      </c>
      <c r="F12" s="11">
        <v>3050</v>
      </c>
      <c r="G12" s="11">
        <v>30663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4611</v>
      </c>
      <c r="D13" s="11">
        <v>2255</v>
      </c>
      <c r="E13" s="11">
        <v>1932</v>
      </c>
      <c r="F13" s="11">
        <v>323</v>
      </c>
      <c r="G13" s="11">
        <v>2356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28810</v>
      </c>
      <c r="D14" s="11">
        <v>13903</v>
      </c>
      <c r="E14" s="11">
        <v>10817</v>
      </c>
      <c r="F14" s="11">
        <v>3086</v>
      </c>
      <c r="G14" s="11">
        <v>14907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83774</v>
      </c>
      <c r="D15" s="9">
        <v>59788</v>
      </c>
      <c r="E15" s="9">
        <v>55937</v>
      </c>
      <c r="F15" s="9">
        <v>3851</v>
      </c>
      <c r="G15" s="9">
        <v>23986</v>
      </c>
    </row>
    <row r="16" spans="1:12" ht="11.65" customHeight="1">
      <c r="A16" s="25" t="s">
        <v>14</v>
      </c>
      <c r="B16" s="10" t="s">
        <v>9</v>
      </c>
      <c r="C16" s="11">
        <v>50439</v>
      </c>
      <c r="D16" s="11">
        <v>34663</v>
      </c>
      <c r="E16" s="11">
        <v>33040</v>
      </c>
      <c r="F16" s="11">
        <v>1623</v>
      </c>
      <c r="G16" s="11">
        <v>15776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4020</v>
      </c>
      <c r="D17" s="11">
        <v>2682</v>
      </c>
      <c r="E17" s="11">
        <v>2536</v>
      </c>
      <c r="F17" s="11">
        <v>146</v>
      </c>
      <c r="G17" s="11">
        <v>1338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29315</v>
      </c>
      <c r="D18" s="14">
        <v>22443</v>
      </c>
      <c r="E18" s="14">
        <v>20361</v>
      </c>
      <c r="F18" s="14">
        <v>2082</v>
      </c>
      <c r="G18" s="14">
        <v>6872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57"/>
  <sheetViews>
    <sheetView showGridLines="0" zoomScaleNormal="100" workbookViewId="0">
      <selection sqref="A1:XFD1048576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37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32154</v>
      </c>
      <c r="D7" s="9">
        <v>18753</v>
      </c>
      <c r="E7" s="9">
        <v>17307</v>
      </c>
      <c r="F7" s="9">
        <v>1446</v>
      </c>
      <c r="G7" s="9">
        <v>13401</v>
      </c>
    </row>
    <row r="8" spans="1:12" ht="11.65" customHeight="1">
      <c r="A8" s="25" t="s">
        <v>14</v>
      </c>
      <c r="B8" s="10" t="s">
        <v>9</v>
      </c>
      <c r="C8" s="11">
        <v>18973</v>
      </c>
      <c r="D8" s="11">
        <v>10566</v>
      </c>
      <c r="E8" s="11">
        <v>9939</v>
      </c>
      <c r="F8" s="11">
        <v>627</v>
      </c>
      <c r="G8" s="11">
        <v>8407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1565</v>
      </c>
      <c r="D9" s="11">
        <v>943</v>
      </c>
      <c r="E9" s="11">
        <v>872</v>
      </c>
      <c r="F9" s="11">
        <v>71</v>
      </c>
      <c r="G9" s="11">
        <v>622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11616</v>
      </c>
      <c r="D10" s="11">
        <v>7244</v>
      </c>
      <c r="E10" s="11">
        <v>6496</v>
      </c>
      <c r="F10" s="11">
        <v>748</v>
      </c>
      <c r="G10" s="11">
        <v>4372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16379</v>
      </c>
      <c r="D11" s="9">
        <v>7567</v>
      </c>
      <c r="E11" s="9">
        <v>6641</v>
      </c>
      <c r="F11" s="9">
        <v>926</v>
      </c>
      <c r="G11" s="9">
        <v>8812</v>
      </c>
    </row>
    <row r="12" spans="1:12" ht="11.65" customHeight="1">
      <c r="A12" s="25" t="s">
        <v>14</v>
      </c>
      <c r="B12" s="10" t="s">
        <v>9</v>
      </c>
      <c r="C12" s="11">
        <v>9650</v>
      </c>
      <c r="D12" s="11">
        <v>4264</v>
      </c>
      <c r="E12" s="11">
        <v>3864</v>
      </c>
      <c r="F12" s="11">
        <v>400</v>
      </c>
      <c r="G12" s="11">
        <v>5386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835</v>
      </c>
      <c r="D13" s="11">
        <v>426</v>
      </c>
      <c r="E13" s="11">
        <v>383</v>
      </c>
      <c r="F13" s="11">
        <v>43</v>
      </c>
      <c r="G13" s="11">
        <v>409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5894</v>
      </c>
      <c r="D14" s="11">
        <v>2877</v>
      </c>
      <c r="E14" s="11">
        <v>2394</v>
      </c>
      <c r="F14" s="11">
        <v>483</v>
      </c>
      <c r="G14" s="11">
        <v>3017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15775</v>
      </c>
      <c r="D15" s="9">
        <v>11186</v>
      </c>
      <c r="E15" s="9">
        <v>10666</v>
      </c>
      <c r="F15" s="9">
        <v>520</v>
      </c>
      <c r="G15" s="9">
        <v>4589</v>
      </c>
    </row>
    <row r="16" spans="1:12" ht="11.65" customHeight="1">
      <c r="A16" s="25" t="s">
        <v>14</v>
      </c>
      <c r="B16" s="10" t="s">
        <v>9</v>
      </c>
      <c r="C16" s="11">
        <v>9323</v>
      </c>
      <c r="D16" s="11">
        <v>6302</v>
      </c>
      <c r="E16" s="11">
        <v>6075</v>
      </c>
      <c r="F16" s="11">
        <v>227</v>
      </c>
      <c r="G16" s="11">
        <v>3021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730</v>
      </c>
      <c r="D17" s="11">
        <v>517</v>
      </c>
      <c r="E17" s="11">
        <v>489</v>
      </c>
      <c r="F17" s="11">
        <v>28</v>
      </c>
      <c r="G17" s="11">
        <v>213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5722</v>
      </c>
      <c r="D18" s="14">
        <v>4367</v>
      </c>
      <c r="E18" s="14">
        <v>4102</v>
      </c>
      <c r="F18" s="14">
        <v>265</v>
      </c>
      <c r="G18" s="14">
        <v>1355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57"/>
  <sheetViews>
    <sheetView showGridLines="0" zoomScaleNormal="100" workbookViewId="0">
      <selection sqref="A1:XFD1048576"/>
    </sheetView>
  </sheetViews>
  <sheetFormatPr baseColWidth="10" defaultRowHeight="15"/>
  <cols>
    <col min="1" max="1" width="21.1640625" style="4" customWidth="1"/>
    <col min="2" max="2" width="63.6640625" style="4" customWidth="1"/>
    <col min="3" max="3" width="15.6640625" style="4" customWidth="1"/>
    <col min="4" max="5" width="10.6640625" style="4" customWidth="1"/>
    <col min="6" max="6" width="14.6640625" style="4" customWidth="1"/>
    <col min="7" max="7" width="18.6640625" style="4" customWidth="1"/>
    <col min="8" max="16384" width="12" style="4"/>
  </cols>
  <sheetData>
    <row r="1" spans="1:12" ht="17.649999999999999" customHeight="1">
      <c r="A1" s="27" t="s">
        <v>0</v>
      </c>
      <c r="B1" s="27"/>
      <c r="C1" s="27"/>
      <c r="D1" s="27"/>
      <c r="E1" s="27"/>
      <c r="F1" s="27"/>
      <c r="G1" s="27"/>
    </row>
    <row r="2" spans="1:12" ht="28.9" customHeight="1">
      <c r="A2" s="20" t="s">
        <v>38</v>
      </c>
      <c r="B2" s="20" t="s">
        <v>14</v>
      </c>
      <c r="C2" s="20" t="s">
        <v>14</v>
      </c>
      <c r="D2" s="20" t="s">
        <v>14</v>
      </c>
      <c r="E2" s="20" t="s">
        <v>14</v>
      </c>
      <c r="F2" s="20" t="s">
        <v>14</v>
      </c>
      <c r="G2" s="20" t="s">
        <v>14</v>
      </c>
      <c r="J2" s="4" t="s">
        <v>14</v>
      </c>
    </row>
    <row r="3" spans="1:12" ht="11.65" customHeight="1">
      <c r="A3" s="6"/>
      <c r="B3" s="6"/>
      <c r="C3" s="6"/>
      <c r="D3" s="6"/>
      <c r="E3" s="6"/>
      <c r="F3" s="6"/>
      <c r="G3" s="6"/>
    </row>
    <row r="4" spans="1:12" ht="16.899999999999999" customHeight="1">
      <c r="A4" s="31" t="s">
        <v>1</v>
      </c>
      <c r="B4" s="31" t="s">
        <v>14</v>
      </c>
      <c r="C4" s="31" t="s">
        <v>2</v>
      </c>
      <c r="D4" s="31" t="s">
        <v>3</v>
      </c>
      <c r="E4" s="31" t="s">
        <v>14</v>
      </c>
      <c r="F4" s="31" t="s">
        <v>14</v>
      </c>
      <c r="G4" s="31" t="s">
        <v>14</v>
      </c>
    </row>
    <row r="5" spans="1:12" ht="16.899999999999999" customHeight="1">
      <c r="A5" s="31" t="s">
        <v>14</v>
      </c>
      <c r="B5" s="31" t="s">
        <v>14</v>
      </c>
      <c r="C5" s="31" t="s">
        <v>14</v>
      </c>
      <c r="D5" s="31" t="s">
        <v>4</v>
      </c>
      <c r="E5" s="31" t="s">
        <v>14</v>
      </c>
      <c r="F5" s="31" t="s">
        <v>14</v>
      </c>
      <c r="G5" s="31" t="s">
        <v>15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</row>
    <row r="6" spans="1:12" ht="16.899999999999999" customHeight="1">
      <c r="A6" s="31" t="s">
        <v>14</v>
      </c>
      <c r="B6" s="31" t="s">
        <v>14</v>
      </c>
      <c r="C6" s="31" t="s">
        <v>14</v>
      </c>
      <c r="D6" s="7" t="s">
        <v>5</v>
      </c>
      <c r="E6" s="7" t="s">
        <v>6</v>
      </c>
      <c r="F6" s="7" t="s">
        <v>7</v>
      </c>
      <c r="G6" s="31" t="s">
        <v>8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</row>
    <row r="7" spans="1:12" ht="13.15" customHeight="1">
      <c r="A7" s="32" t="s">
        <v>5</v>
      </c>
      <c r="B7" s="8" t="s">
        <v>14</v>
      </c>
      <c r="C7" s="9">
        <v>11927</v>
      </c>
      <c r="D7" s="9">
        <v>5523</v>
      </c>
      <c r="E7" s="9">
        <v>4983</v>
      </c>
      <c r="F7" s="9">
        <v>540</v>
      </c>
      <c r="G7" s="9">
        <v>6404</v>
      </c>
    </row>
    <row r="8" spans="1:12" ht="11.65" customHeight="1">
      <c r="A8" s="25" t="s">
        <v>14</v>
      </c>
      <c r="B8" s="10" t="s">
        <v>9</v>
      </c>
      <c r="C8" s="11">
        <v>5029</v>
      </c>
      <c r="D8" s="11">
        <v>2229</v>
      </c>
      <c r="E8" s="11">
        <v>2099</v>
      </c>
      <c r="F8" s="11">
        <v>130</v>
      </c>
      <c r="G8" s="11">
        <v>2800</v>
      </c>
      <c r="H8" s="4" t="s">
        <v>14</v>
      </c>
      <c r="I8" s="4" t="s">
        <v>14</v>
      </c>
      <c r="K8" s="4" t="s">
        <v>14</v>
      </c>
      <c r="L8" s="4" t="s">
        <v>14</v>
      </c>
    </row>
    <row r="9" spans="1:12" ht="11.65" customHeight="1">
      <c r="A9" s="25" t="s">
        <v>14</v>
      </c>
      <c r="B9" s="10" t="s">
        <v>10</v>
      </c>
      <c r="C9" s="11">
        <v>534</v>
      </c>
      <c r="D9" s="11">
        <v>262</v>
      </c>
      <c r="E9" s="11">
        <v>247</v>
      </c>
      <c r="F9" s="11">
        <v>15</v>
      </c>
      <c r="G9" s="11">
        <v>272</v>
      </c>
      <c r="H9" s="4" t="s">
        <v>14</v>
      </c>
      <c r="I9" s="4" t="s">
        <v>14</v>
      </c>
      <c r="K9" s="4" t="s">
        <v>14</v>
      </c>
      <c r="L9" s="4" t="s">
        <v>14</v>
      </c>
    </row>
    <row r="10" spans="1:12" ht="11.65" customHeight="1">
      <c r="A10" s="25" t="s">
        <v>14</v>
      </c>
      <c r="B10" s="10" t="s">
        <v>11</v>
      </c>
      <c r="C10" s="11">
        <v>6364</v>
      </c>
      <c r="D10" s="11">
        <v>3032</v>
      </c>
      <c r="E10" s="11">
        <v>2637</v>
      </c>
      <c r="F10" s="11">
        <v>395</v>
      </c>
      <c r="G10" s="11">
        <v>3332</v>
      </c>
      <c r="H10" s="4" t="s">
        <v>14</v>
      </c>
      <c r="I10" s="4" t="s">
        <v>14</v>
      </c>
      <c r="K10" s="4" t="s">
        <v>14</v>
      </c>
      <c r="L10" s="4" t="s">
        <v>14</v>
      </c>
    </row>
    <row r="11" spans="1:12" ht="13.15" customHeight="1">
      <c r="A11" s="24" t="s">
        <v>12</v>
      </c>
      <c r="B11" s="12" t="s">
        <v>14</v>
      </c>
      <c r="C11" s="9">
        <v>5926</v>
      </c>
      <c r="D11" s="9">
        <v>2098</v>
      </c>
      <c r="E11" s="9">
        <v>1793</v>
      </c>
      <c r="F11" s="9">
        <v>305</v>
      </c>
      <c r="G11" s="9">
        <v>3828</v>
      </c>
    </row>
    <row r="12" spans="1:12" ht="11.65" customHeight="1">
      <c r="A12" s="25" t="s">
        <v>14</v>
      </c>
      <c r="B12" s="10" t="s">
        <v>9</v>
      </c>
      <c r="C12" s="11">
        <v>2593</v>
      </c>
      <c r="D12" s="11">
        <v>945</v>
      </c>
      <c r="E12" s="11">
        <v>873</v>
      </c>
      <c r="F12" s="11">
        <v>72</v>
      </c>
      <c r="G12" s="11">
        <v>1648</v>
      </c>
      <c r="H12" s="4" t="s">
        <v>14</v>
      </c>
      <c r="I12" s="4" t="s">
        <v>14</v>
      </c>
      <c r="K12" s="4" t="s">
        <v>14</v>
      </c>
      <c r="L12" s="4" t="s">
        <v>14</v>
      </c>
    </row>
    <row r="13" spans="1:12" ht="11.65" customHeight="1">
      <c r="A13" s="25" t="s">
        <v>14</v>
      </c>
      <c r="B13" s="10" t="s">
        <v>10</v>
      </c>
      <c r="C13" s="11">
        <v>255</v>
      </c>
      <c r="D13" s="11">
        <v>105</v>
      </c>
      <c r="E13" s="11">
        <v>99</v>
      </c>
      <c r="F13" s="11">
        <v>6</v>
      </c>
      <c r="G13" s="11">
        <v>150</v>
      </c>
      <c r="H13" s="4" t="s">
        <v>14</v>
      </c>
      <c r="I13" s="4" t="s">
        <v>14</v>
      </c>
      <c r="K13" s="4" t="s">
        <v>14</v>
      </c>
      <c r="L13" s="4" t="s">
        <v>14</v>
      </c>
    </row>
    <row r="14" spans="1:12" ht="11.65" customHeight="1">
      <c r="A14" s="25" t="s">
        <v>14</v>
      </c>
      <c r="B14" s="10" t="s">
        <v>11</v>
      </c>
      <c r="C14" s="11">
        <v>3078</v>
      </c>
      <c r="D14" s="11">
        <v>1048</v>
      </c>
      <c r="E14" s="11">
        <v>821</v>
      </c>
      <c r="F14" s="11">
        <v>227</v>
      </c>
      <c r="G14" s="11">
        <v>2030</v>
      </c>
      <c r="H14" s="4" t="s">
        <v>14</v>
      </c>
      <c r="I14" s="4" t="s">
        <v>14</v>
      </c>
      <c r="K14" s="4" t="s">
        <v>14</v>
      </c>
      <c r="L14" s="4" t="s">
        <v>14</v>
      </c>
    </row>
    <row r="15" spans="1:12" ht="13.15" customHeight="1">
      <c r="A15" s="24" t="s">
        <v>13</v>
      </c>
      <c r="B15" s="12" t="s">
        <v>14</v>
      </c>
      <c r="C15" s="9">
        <v>6001</v>
      </c>
      <c r="D15" s="9">
        <v>3425</v>
      </c>
      <c r="E15" s="9">
        <v>3190</v>
      </c>
      <c r="F15" s="9">
        <v>235</v>
      </c>
      <c r="G15" s="9">
        <v>2576</v>
      </c>
    </row>
    <row r="16" spans="1:12" ht="11.65" customHeight="1">
      <c r="A16" s="25" t="s">
        <v>14</v>
      </c>
      <c r="B16" s="10" t="s">
        <v>9</v>
      </c>
      <c r="C16" s="11">
        <v>2436</v>
      </c>
      <c r="D16" s="11">
        <v>1284</v>
      </c>
      <c r="E16" s="11">
        <v>1226</v>
      </c>
      <c r="F16" s="11">
        <v>58</v>
      </c>
      <c r="G16" s="11">
        <v>1152</v>
      </c>
      <c r="H16" s="4" t="s">
        <v>14</v>
      </c>
      <c r="I16" s="4" t="s">
        <v>14</v>
      </c>
      <c r="K16" s="4" t="s">
        <v>14</v>
      </c>
      <c r="L16" s="4" t="s">
        <v>14</v>
      </c>
    </row>
    <row r="17" spans="1:12" ht="11.65" customHeight="1">
      <c r="A17" s="25" t="s">
        <v>14</v>
      </c>
      <c r="B17" s="10" t="s">
        <v>10</v>
      </c>
      <c r="C17" s="11">
        <v>279</v>
      </c>
      <c r="D17" s="11">
        <v>157</v>
      </c>
      <c r="E17" s="11">
        <v>148</v>
      </c>
      <c r="F17" s="11">
        <v>9</v>
      </c>
      <c r="G17" s="11">
        <v>122</v>
      </c>
      <c r="H17" s="4" t="s">
        <v>14</v>
      </c>
      <c r="I17" s="4" t="s">
        <v>14</v>
      </c>
      <c r="K17" s="4" t="s">
        <v>14</v>
      </c>
      <c r="L17" s="4" t="s">
        <v>14</v>
      </c>
    </row>
    <row r="18" spans="1:12" ht="11.65" customHeight="1">
      <c r="A18" s="26" t="s">
        <v>14</v>
      </c>
      <c r="B18" s="13" t="s">
        <v>11</v>
      </c>
      <c r="C18" s="14">
        <v>3286</v>
      </c>
      <c r="D18" s="14">
        <v>1984</v>
      </c>
      <c r="E18" s="14">
        <v>1816</v>
      </c>
      <c r="F18" s="14">
        <v>168</v>
      </c>
      <c r="G18" s="14">
        <v>1302</v>
      </c>
      <c r="H18" s="4" t="s">
        <v>14</v>
      </c>
      <c r="I18" s="4" t="s">
        <v>14</v>
      </c>
      <c r="K18" s="4" t="s">
        <v>14</v>
      </c>
      <c r="L18" s="4" t="s">
        <v>14</v>
      </c>
    </row>
    <row r="19" spans="1:12" ht="11.65" customHeight="1">
      <c r="A19" s="15"/>
      <c r="B19" s="10"/>
      <c r="C19" s="16"/>
      <c r="D19" s="16"/>
      <c r="E19" s="16"/>
      <c r="F19" s="16"/>
      <c r="G19" s="16"/>
    </row>
    <row r="20" spans="1:12" ht="28.9" customHeight="1">
      <c r="A20" s="28" t="s">
        <v>26</v>
      </c>
      <c r="B20" s="29" t="s">
        <v>14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J20" s="4" t="s">
        <v>14</v>
      </c>
    </row>
    <row r="21" spans="1:12" ht="16.149999999999999" customHeight="1">
      <c r="A21" s="20" t="s">
        <v>27</v>
      </c>
      <c r="B21" s="21" t="s">
        <v>14</v>
      </c>
      <c r="C21" s="22" t="s">
        <v>14</v>
      </c>
      <c r="D21" s="22" t="s">
        <v>14</v>
      </c>
      <c r="E21" s="22" t="s">
        <v>14</v>
      </c>
      <c r="F21" s="23" t="s">
        <v>14</v>
      </c>
      <c r="G21" s="23" t="s">
        <v>14</v>
      </c>
      <c r="J21" s="4" t="s">
        <v>14</v>
      </c>
    </row>
    <row r="22" spans="1:12" ht="11.65" customHeight="1">
      <c r="A22" s="15"/>
      <c r="B22" s="17"/>
      <c r="C22" s="6"/>
      <c r="D22" s="6"/>
      <c r="E22" s="6"/>
      <c r="F22" s="6"/>
      <c r="G22" s="6"/>
    </row>
    <row r="23" spans="1:12">
      <c r="A23" s="18"/>
      <c r="B23" s="6"/>
      <c r="C23" s="6"/>
      <c r="D23" s="6"/>
      <c r="E23" s="6"/>
      <c r="F23" s="6"/>
      <c r="G23" s="6"/>
    </row>
    <row r="24" spans="1:12">
      <c r="A24" s="18"/>
      <c r="B24" s="6"/>
      <c r="C24" s="6"/>
      <c r="D24" s="6"/>
      <c r="E24" s="6"/>
      <c r="F24" s="6"/>
      <c r="G24" s="6"/>
    </row>
    <row r="25" spans="1:12">
      <c r="A25" s="18"/>
      <c r="B25" s="6"/>
      <c r="C25" s="6"/>
      <c r="D25" s="6"/>
      <c r="E25" s="6"/>
      <c r="F25" s="6"/>
      <c r="G25" s="6"/>
    </row>
    <row r="26" spans="1:12">
      <c r="A26" s="18"/>
      <c r="B26" s="6"/>
      <c r="C26" s="6"/>
      <c r="D26" s="6"/>
      <c r="E26" s="6"/>
      <c r="F26" s="6"/>
      <c r="G26" s="6"/>
    </row>
    <row r="27" spans="1:12">
      <c r="A27" s="18"/>
      <c r="B27" s="6"/>
      <c r="C27" s="6"/>
      <c r="D27" s="6"/>
      <c r="E27" s="6"/>
      <c r="F27" s="6"/>
      <c r="G27" s="6"/>
    </row>
    <row r="28" spans="1:12">
      <c r="A28" s="18"/>
      <c r="B28" s="6"/>
      <c r="C28" s="6"/>
      <c r="D28" s="6"/>
      <c r="E28" s="6"/>
      <c r="F28" s="6"/>
      <c r="G28" s="6"/>
    </row>
    <row r="29" spans="1:12">
      <c r="A29" s="18"/>
      <c r="B29" s="6"/>
      <c r="C29" s="6"/>
      <c r="D29" s="6"/>
      <c r="E29" s="6"/>
      <c r="F29" s="6"/>
      <c r="G29" s="6"/>
    </row>
    <row r="30" spans="1:12">
      <c r="A30" s="18"/>
      <c r="B30" s="6"/>
      <c r="C30" s="6"/>
      <c r="D30" s="6"/>
      <c r="E30" s="6"/>
      <c r="F30" s="6"/>
      <c r="G30" s="6"/>
    </row>
    <row r="31" spans="1:12">
      <c r="A31" s="18"/>
      <c r="B31" s="6"/>
      <c r="C31" s="6"/>
      <c r="D31" s="6"/>
      <c r="E31" s="6"/>
      <c r="F31" s="6"/>
      <c r="G31" s="6"/>
    </row>
    <row r="32" spans="1:12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</sheetData>
  <mergeCells count="12">
    <mergeCell ref="A21:G21"/>
    <mergeCell ref="A11:A14"/>
    <mergeCell ref="A15:A18"/>
    <mergeCell ref="A1:G1"/>
    <mergeCell ref="A2:G2"/>
    <mergeCell ref="A20:G20"/>
    <mergeCell ref="A4:B6"/>
    <mergeCell ref="C4:C6"/>
    <mergeCell ref="D4:G4"/>
    <mergeCell ref="D5:F5"/>
    <mergeCell ref="A7:A10"/>
    <mergeCell ref="G5:G6"/>
  </mergeCells>
  <pageMargins left="0.5" right="0.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Carátula</vt:lpstr>
      <vt:lpstr>Índice</vt:lpstr>
      <vt:lpstr>Cuadro 7</vt:lpstr>
      <vt:lpstr>Cuadro 7.1</vt:lpstr>
      <vt:lpstr>Cuadro 7.2</vt:lpstr>
      <vt:lpstr>Cuadro 7.3</vt:lpstr>
      <vt:lpstr>Cuadro 7.4</vt:lpstr>
      <vt:lpstr>Cuadro 7.5</vt:lpstr>
      <vt:lpstr>Cuadro 7.6</vt:lpstr>
      <vt:lpstr>Cuadro 7.7</vt:lpstr>
      <vt:lpstr>Cuadro 7.8</vt:lpstr>
      <vt:lpstr>Cuadro 7.9</vt:lpstr>
      <vt:lpstr>Cuadro 7.10</vt:lpstr>
      <vt:lpstr>Cuadro 7.11</vt:lpstr>
      <vt:lpstr>Cuadro 7.12</vt:lpstr>
      <vt:lpstr>Cuadro 7.13</vt:lpstr>
      <vt:lpstr>Cuadro 7.14</vt:lpstr>
      <vt:lpstr>Cuadro 7.15</vt:lpstr>
      <vt:lpstr>Cuadro 7.16</vt:lpstr>
      <vt:lpstr>Cuadro 7.17</vt:lpstr>
      <vt:lpstr>Cuadro_1.6._Provincia_de__Tucumán._Población_de_14_años_y_más_en_viviendas_particulares__por_condición_de_actividad_económica__según_sexo_registrado_al_nacer_y_cobertura_de_salud._Año_2022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asepliarsky</dc:creator>
  <cp:lastModifiedBy>Miguel Barilaro</cp:lastModifiedBy>
  <cp:revision>1</cp:revision>
  <dcterms:created xsi:type="dcterms:W3CDTF">2024-01-16T14:26:49Z</dcterms:created>
  <dcterms:modified xsi:type="dcterms:W3CDTF">2024-07-18T21:10:06Z</dcterms:modified>
</cp:coreProperties>
</file>